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737 (5)" sheetId="1" r:id="rId1"/>
    <sheet name="КНИГА КРЕДИТОВ" sheetId="2" r:id="rId2"/>
  </sheets>
  <definedNames>
    <definedName name="_xlnm.Print_Area" localSheetId="0">'737 (5)'!$A$1:$J$245</definedName>
  </definedNames>
  <calcPr fullCalcOnLoad="1"/>
</workbook>
</file>

<file path=xl/sharedStrings.xml><?xml version="1.0" encoding="utf-8"?>
<sst xmlns="http://schemas.openxmlformats.org/spreadsheetml/2006/main" count="689" uniqueCount="356">
  <si>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</si>
  <si>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</si>
  <si>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</si>
  <si>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</si>
  <si>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</si>
  <si>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</si>
  <si>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</si>
  <si>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</si>
  <si>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</si>
  <si>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</si>
  <si>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</si>
  <si>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</si>
  <si>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</si>
  <si>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</si>
  <si>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</si>
  <si>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</si>
  <si>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</si>
  <si>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</si>
  <si>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</si>
  <si>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</si>
  <si>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</si>
  <si>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</si>
  <si>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</si>
  <si>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</si>
  <si>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</si>
  <si>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</si>
  <si>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</si>
  <si>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</si>
  <si>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</si>
  <si>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</si>
  <si>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</si>
  <si>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</si>
  <si>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</si>
  <si>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</si>
  <si>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</si>
  <si>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</si>
  <si>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</si>
  <si>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</si>
  <si>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</si>
  <si>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</si>
  <si>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</si>
  <si>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</si>
  <si>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</si>
  <si>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</si>
  <si>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</si>
  <si>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</si>
  <si>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</si>
  <si>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</si>
  <si>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</si>
  <si>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</si>
  <si>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</si>
  <si>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</si>
  <si>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</si>
  <si>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</si>
  <si>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</si>
  <si>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</si>
  <si>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</si>
  <si>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</si>
  <si>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</si>
  <si>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</si>
  <si>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</si>
  <si>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</si>
  <si>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</si>
  <si>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</si>
  <si>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</si>
  <si>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</si>
  <si>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</si>
  <si>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</si>
  <si>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</si>
  <si>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</si>
  <si>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</si>
  <si>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</si>
  <si>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</si>
  <si>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</si>
  <si>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</si>
  <si>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</si>
  <si>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</si>
  <si>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</si>
  <si>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</si>
  <si>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</si>
  <si>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</si>
  <si>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</si>
  <si>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</si>
  <si>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</si>
  <si>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</si>
  <si>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</si>
  <si>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</si>
  <si>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</si>
  <si>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</si>
  <si>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</si>
  <si>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</si>
  <si>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</si>
  <si>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</si>
  <si>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</si>
  <si>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</si>
  <si>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</si>
  <si>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</si>
  <si>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</si>
  <si>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</si>
  <si>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</si>
  <si>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</si>
  <si>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</si>
  <si>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</si>
  <si>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</si>
  <si>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</si>
  <si>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</si>
  <si>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</si>
  <si>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</si>
  <si>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</si>
  <si>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</si>
  <si>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</si>
  <si>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</si>
  <si>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</si>
  <si>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</si>
  <si>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</si>
  <si>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</si>
  <si>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</si>
  <si>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</si>
  <si>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</si>
  <si>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</si>
  <si>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</si>
  <si>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</si>
  <si>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</si>
  <si>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</si>
  <si>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</si>
  <si>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</si>
  <si>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</si>
  <si>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</si>
  <si>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</si>
  <si>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</si>
  <si>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</si>
  <si>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</si>
  <si>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</si>
  <si>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</si>
  <si>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</si>
  <si>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</si>
  <si>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</si>
  <si>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</si>
  <si>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</si>
  <si>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</si>
  <si>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</si>
  <si>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</si>
  <si>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</si>
  <si>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</si>
  <si>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</si>
  <si>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</si>
  <si>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</si>
  <si>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</si>
  <si>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</si>
  <si>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</si>
  <si>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</si>
  <si>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</si>
  <si>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</si>
  <si>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</si>
  <si>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</si>
  <si>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</si>
  <si>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</si>
  <si>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</si>
  <si>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</si>
  <si>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</si>
  <si>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</si>
  <si>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</si>
  <si>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</si>
  <si>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</si>
  <si>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</si>
  <si>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</si>
  <si>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</si>
  <si>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</si>
  <si>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</si>
  <si>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</si>
  <si>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</si>
  <si>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</si>
  <si>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</si>
  <si>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</si>
  <si>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</si>
  <si>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</si>
  <si>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</si>
  <si>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</si>
  <si>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</si>
  <si>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</si>
  <si>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</si>
  <si>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</si>
  <si>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</si>
  <si>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</si>
  <si>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</si>
  <si>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</si>
  <si>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</si>
  <si>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</si>
  <si>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</si>
  <si>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</si>
  <si>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</si>
  <si>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</si>
  <si>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</si>
  <si>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</si>
  <si>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</si>
  <si>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</si>
  <si>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</si>
  <si>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</si>
  <si>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</si>
  <si>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</si>
  <si>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</si>
  <si>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</si>
  <si>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</si>
  <si>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</si>
  <si>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</si>
  <si>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</si>
  <si>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</si>
  <si>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</si>
  <si>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</si>
  <si>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</si>
  <si>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</si>
  <si>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</si>
  <si>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</si>
  <si>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</si>
  <si>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</si>
  <si>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</si>
  <si>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</si>
  <si>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</si>
  <si>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</si>
  <si>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</si>
  <si>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</si>
  <si>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</si>
  <si>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</si>
  <si>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</si>
  <si>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</si>
  <si>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</si>
  <si>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</si>
  <si>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</si>
  <si>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</si>
  <si>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</si>
  <si>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</si>
  <si>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</si>
  <si>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</si>
  <si>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</si>
  <si>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</si>
  <si>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</si>
  <si>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</si>
  <si>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</si>
  <si>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</si>
  <si>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</si>
  <si>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</si>
  <si>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</si>
  <si>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</si>
  <si>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</si>
  <si>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</si>
  <si>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</si>
  <si>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</si>
  <si>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</si>
  <si>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</si>
  <si>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</si>
  <si>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</si>
  <si>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</si>
  <si>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</si>
  <si>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</si>
  <si>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</si>
  <si>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</si>
  <si>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</si>
  <si>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</si>
  <si>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</si>
  <si>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</si>
  <si>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</si>
  <si>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</si>
  <si>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</si>
  <si>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</si>
  <si>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</si>
  <si>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37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</si>
  <si>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</si>
  <si>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</si>
  <si>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</si>
  <si>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</si>
  <si>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</si>
  <si>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</si>
  <si>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</si>
  <si>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</si>
  <si>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</si>
  <si>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</si>
  <si>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</si>
  <si>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</si>
  <si>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</si>
  <si>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</si>
  <si>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</si>
  <si>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</si>
  <si>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</si>
  <si>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</si>
  <si>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</si>
  <si>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</si>
  <si>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</si>
  <si>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</si>
  <si>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</si>
  <si>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</si>
  <si>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</si>
  <si>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</si>
  <si>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</si>
  <si>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</si>
  <si>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</si>
  <si>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</si>
  <si>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</si>
  <si>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</si>
  <si>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</si>
  <si>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</si>
  <si>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</si>
  <si>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</si>
  <si>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</si>
  <si>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</si>
  <si>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</si>
  <si>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</si>
  <si>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</si>
  <si>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</si>
  <si>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</si>
  <si>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</si>
  <si>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</si>
  <si>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</si>
  <si>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</si>
  <si>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</si>
  <si>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</si>
  <si>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</si>
  <si>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</si>
  <si>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</si>
  <si>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</si>
  <si>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</si>
  <si>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</si>
  <si>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</si>
  <si>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</si>
  <si>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07 </t>
  </si>
  <si>
    <t xml:space="preserve">09 </t>
  </si>
  <si>
    <t xml:space="preserve">10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</si>
  <si>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</si>
  <si>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</si>
  <si>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</si>
  <si>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</si>
  <si>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</si>
  <si>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</si>
  <si>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</si>
  <si>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</si>
  <si>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</si>
  <si>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</si>
  <si>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</si>
  <si>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</si>
  <si>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</si>
  <si>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</si>
  <si>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</si>
  <si>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</si>
  <si>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</si>
  <si>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</si>
  <si>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МБДОУ детский сад "Алёнушка"</t>
  </si>
  <si>
    <t xml:space="preserve"> Руководитель   __________________        Жукова С.В.</t>
  </si>
  <si>
    <t>03/ТБО</t>
  </si>
  <si>
    <t>06/ЕДДС</t>
  </si>
  <si>
    <t>10/ОКО_ОПС</t>
  </si>
  <si>
    <t>(код вида 5)</t>
  </si>
  <si>
    <t>Субсидии на иные цели</t>
  </si>
  <si>
    <t>О02</t>
  </si>
  <si>
    <t>"___"___________  20    г.</t>
  </si>
  <si>
    <t>Голубова О.А</t>
  </si>
  <si>
    <t xml:space="preserve">                                      на  1 июля 20 18 г.</t>
  </si>
  <si>
    <t>01.07.2017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</si>
</sst>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Continuous"/>
    </xf>
    <xf numFmtId="49" fontId="2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16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wrapText="1" indent="3"/>
    </xf>
    <xf numFmtId="0" fontId="2" fillId="33" borderId="36" xfId="0" applyFont="1" applyFill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8" xfId="0" applyFont="1" applyFill="1" applyBorder="1" applyAlignment="1">
      <alignment horizontal="left"/>
    </xf>
    <xf numFmtId="49" fontId="0" fillId="33" borderId="38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left" wrapText="1" indent="2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left" wrapText="1"/>
    </xf>
    <xf numFmtId="49" fontId="0" fillId="33" borderId="38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left" wrapText="1" indent="3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wrapText="1"/>
    </xf>
    <xf numFmtId="49" fontId="2" fillId="33" borderId="38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 indent="1"/>
    </xf>
    <xf numFmtId="0" fontId="2" fillId="33" borderId="29" xfId="0" applyFont="1" applyFill="1" applyBorder="1" applyAlignment="1">
      <alignment horizontal="left" wrapText="1" indent="2"/>
    </xf>
    <xf numFmtId="49" fontId="13" fillId="0" borderId="26" xfId="53" applyNumberFormat="1" applyFont="1" applyBorder="1" applyAlignment="1">
      <alignment horizontal="center" wrapText="1"/>
      <protection/>
    </xf>
    <xf numFmtId="0" fontId="13" fillId="0" borderId="30" xfId="53" applyFont="1" applyBorder="1" applyAlignment="1">
      <alignment horizontal="center" wrapText="1"/>
      <protection/>
    </xf>
    <xf numFmtId="49" fontId="13" fillId="0" borderId="45" xfId="53" applyNumberFormat="1" applyFont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0" fontId="11" fillId="0" borderId="54" xfId="53" applyFont="1" applyBorder="1" applyAlignment="1">
      <alignment horizontal="left" vertical="top" indent="1"/>
      <protection/>
    </xf>
    <xf numFmtId="0" fontId="11" fillId="0" borderId="54" xfId="53" applyFont="1" applyBorder="1" applyAlignment="1">
      <alignment horizontal="left" vertical="top" wrapText="1" indent="1"/>
      <protection/>
    </xf>
    <xf numFmtId="0" fontId="11" fillId="0" borderId="55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30" xfId="54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right" wrapText="1"/>
      <protection/>
    </xf>
    <xf numFmtId="0" fontId="13" fillId="0" borderId="45" xfId="54" applyFont="1" applyBorder="1" applyAlignment="1">
      <alignment horizontal="center" wrapText="1"/>
      <protection/>
    </xf>
    <xf numFmtId="0" fontId="13" fillId="0" borderId="26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7" xfId="54" applyFont="1" applyBorder="1" applyAlignment="1">
      <alignment horizontal="center" wrapText="1"/>
      <protection/>
    </xf>
    <xf numFmtId="49" fontId="17" fillId="33" borderId="33" xfId="0" applyNumberFormat="1" applyFont="1" applyFill="1" applyBorder="1" applyAlignment="1">
      <alignment horizontal="center" wrapText="1"/>
    </xf>
    <xf numFmtId="49" fontId="17" fillId="33" borderId="56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 indent="2"/>
    </xf>
    <xf numFmtId="0" fontId="18" fillId="0" borderId="26" xfId="53" applyFont="1" applyBorder="1" applyAlignment="1">
      <alignment horizontal="center" wrapText="1"/>
      <protection/>
    </xf>
    <xf numFmtId="0" fontId="18" fillId="0" borderId="26" xfId="54" applyFont="1" applyBorder="1" applyAlignment="1">
      <alignment horizontal="center" wrapText="1"/>
      <protection/>
    </xf>
    <xf numFmtId="0" fontId="18" fillId="0" borderId="45" xfId="54" applyFont="1" applyBorder="1" applyAlignment="1">
      <alignment horizontal="center" wrapText="1"/>
      <protection/>
    </xf>
    <xf numFmtId="49" fontId="17" fillId="33" borderId="26" xfId="0" applyNumberFormat="1" applyFont="1" applyFill="1" applyBorder="1" applyAlignment="1">
      <alignment horizontal="center" wrapText="1"/>
    </xf>
    <xf numFmtId="0" fontId="18" fillId="0" borderId="46" xfId="53" applyFont="1" applyBorder="1" applyAlignment="1">
      <alignment horizontal="center" wrapText="1"/>
      <protection/>
    </xf>
    <xf numFmtId="0" fontId="14" fillId="33" borderId="29" xfId="0" applyFont="1" applyFill="1" applyBorder="1" applyAlignment="1">
      <alignment horizontal="left" wrapText="1" indent="1"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30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/>
    </xf>
    <xf numFmtId="0" fontId="10" fillId="0" borderId="59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wrapText="1" indent="2"/>
      <protection/>
    </xf>
    <xf numFmtId="0" fontId="11" fillId="0" borderId="54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indent="2"/>
      <protection/>
    </xf>
    <xf numFmtId="49" fontId="17" fillId="33" borderId="18" xfId="0" applyNumberFormat="1" applyFont="1" applyFill="1" applyBorder="1" applyAlignment="1">
      <alignment horizontal="center"/>
    </xf>
    <xf numFmtId="49" fontId="17" fillId="33" borderId="30" xfId="0" applyNumberFormat="1" applyFont="1" applyFill="1" applyBorder="1" applyAlignment="1">
      <alignment horizontal="center"/>
    </xf>
    <xf numFmtId="0" fontId="10" fillId="0" borderId="54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0" fontId="11" fillId="0" borderId="54" xfId="53" applyFont="1" applyBorder="1" applyAlignment="1">
      <alignment horizontal="left" vertical="top" wrapText="1" indent="2"/>
      <protection/>
    </xf>
    <xf numFmtId="171" fontId="2" fillId="33" borderId="0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left" wrapText="1" inden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9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left" wrapText="1" indent="2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2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13" fillId="0" borderId="49" xfId="54" applyFont="1" applyBorder="1" applyAlignment="1">
      <alignment horizontal="center" wrapText="1"/>
      <protection/>
    </xf>
    <xf numFmtId="4" fontId="8" fillId="0" borderId="25" xfId="54" applyNumberFormat="1" applyFont="1" applyBorder="1" applyAlignment="1">
      <alignment horizontal="right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0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" fontId="8" fillId="0" borderId="3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7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3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65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19" fillId="0" borderId="30" xfId="0" applyFont="1" applyBorder="1" applyAlignment="1">
      <alignment/>
    </xf>
    <xf numFmtId="0" fontId="6" fillId="34" borderId="66" xfId="0" applyFont="1" applyFill="1" applyBorder="1" applyAlignment="1">
      <alignment horizontal="left" wrapText="1"/>
    </xf>
    <xf numFmtId="49" fontId="2" fillId="34" borderId="40" xfId="0" applyNumberFormat="1" applyFont="1" applyFill="1" applyBorder="1" applyAlignment="1">
      <alignment horizontal="center" wrapText="1"/>
    </xf>
    <xf numFmtId="4" fontId="2" fillId="34" borderId="27" xfId="0" applyNumberFormat="1" applyFont="1" applyFill="1" applyBorder="1" applyAlignment="1">
      <alignment horizontal="right"/>
    </xf>
    <xf numFmtId="0" fontId="11" fillId="34" borderId="54" xfId="53" applyFont="1" applyFill="1" applyBorder="1" applyAlignment="1">
      <alignment horizontal="left" vertical="top" indent="1"/>
      <protection/>
    </xf>
    <xf numFmtId="49" fontId="13" fillId="34" borderId="26" xfId="53" applyNumberFormat="1" applyFont="1" applyFill="1" applyBorder="1" applyAlignment="1">
      <alignment horizontal="center" wrapText="1"/>
      <protection/>
    </xf>
    <xf numFmtId="0" fontId="13" fillId="34" borderId="30" xfId="53" applyFont="1" applyFill="1" applyBorder="1" applyAlignment="1">
      <alignment horizontal="center" wrapText="1"/>
      <protection/>
    </xf>
    <xf numFmtId="49" fontId="2" fillId="34" borderId="67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" fontId="2" fillId="34" borderId="31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left" wrapText="1" indent="1"/>
    </xf>
    <xf numFmtId="49" fontId="2" fillId="35" borderId="26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4" fontId="2" fillId="35" borderId="25" xfId="0" applyNumberFormat="1" applyFont="1" applyFill="1" applyBorder="1" applyAlignment="1">
      <alignment horizontal="center"/>
    </xf>
    <xf numFmtId="4" fontId="2" fillId="35" borderId="27" xfId="0" applyNumberFormat="1" applyFont="1" applyFill="1" applyBorder="1" applyAlignment="1">
      <alignment horizontal="right"/>
    </xf>
    <xf numFmtId="0" fontId="2" fillId="35" borderId="29" xfId="0" applyFont="1" applyFill="1" applyBorder="1" applyAlignment="1">
      <alignment horizontal="left" wrapText="1" indent="2"/>
    </xf>
    <xf numFmtId="49" fontId="2" fillId="35" borderId="49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left" wrapText="1" indent="1"/>
    </xf>
    <xf numFmtId="49" fontId="6" fillId="35" borderId="40" xfId="0" applyNumberFormat="1" applyFont="1" applyFill="1" applyBorder="1" applyAlignment="1">
      <alignment horizontal="center"/>
    </xf>
    <xf numFmtId="49" fontId="6" fillId="35" borderId="68" xfId="0" applyNumberFormat="1" applyFont="1" applyFill="1" applyBorder="1" applyAlignment="1">
      <alignment horizontal="center"/>
    </xf>
    <xf numFmtId="4" fontId="2" fillId="35" borderId="31" xfId="0" applyNumberFormat="1" applyFont="1" applyFill="1" applyBorder="1" applyAlignment="1">
      <alignment horizontal="right"/>
    </xf>
    <xf numFmtId="0" fontId="2" fillId="35" borderId="62" xfId="0" applyFont="1" applyFill="1" applyBorder="1" applyAlignment="1">
      <alignment horizontal="left" wrapText="1" indent="2"/>
    </xf>
    <xf numFmtId="49" fontId="2" fillId="35" borderId="26" xfId="0" applyNumberFormat="1" applyFont="1" applyFill="1" applyBorder="1" applyAlignment="1">
      <alignment horizontal="center"/>
    </xf>
    <xf numFmtId="49" fontId="2" fillId="35" borderId="49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0" fontId="13" fillId="35" borderId="26" xfId="54" applyFont="1" applyFill="1" applyBorder="1" applyAlignment="1">
      <alignment horizontal="center" wrapText="1"/>
      <protection/>
    </xf>
    <xf numFmtId="0" fontId="13" fillId="35" borderId="30" xfId="54" applyFont="1" applyFill="1" applyBorder="1" applyAlignment="1">
      <alignment horizontal="center" wrapText="1"/>
      <protection/>
    </xf>
    <xf numFmtId="4" fontId="8" fillId="35" borderId="30" xfId="54" applyNumberFormat="1" applyFont="1" applyFill="1" applyBorder="1" applyAlignment="1">
      <alignment horizontal="right" wrapText="1"/>
      <protection/>
    </xf>
    <xf numFmtId="0" fontId="14" fillId="35" borderId="29" xfId="0" applyFont="1" applyFill="1" applyBorder="1" applyAlignment="1">
      <alignment horizontal="left" wrapText="1" indent="1"/>
    </xf>
    <xf numFmtId="4" fontId="2" fillId="35" borderId="24" xfId="0" applyNumberFormat="1" applyFont="1" applyFill="1" applyBorder="1" applyAlignment="1">
      <alignment horizontal="right"/>
    </xf>
    <xf numFmtId="0" fontId="20" fillId="36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37" borderId="30" xfId="0" applyFont="1" applyFill="1" applyBorder="1" applyAlignment="1">
      <alignment horizontal="center" vertical="center" textRotation="90" wrapText="1"/>
    </xf>
    <xf numFmtId="0" fontId="19" fillId="38" borderId="30" xfId="0" applyFont="1" applyFill="1" applyBorder="1" applyAlignment="1">
      <alignment horizontal="center" vertical="center" textRotation="90" wrapText="1"/>
    </xf>
    <xf numFmtId="0" fontId="19" fillId="39" borderId="30" xfId="0" applyFont="1" applyFill="1" applyBorder="1" applyAlignment="1">
      <alignment horizontal="center" vertical="center" textRotation="90" wrapText="1"/>
    </xf>
    <xf numFmtId="0" fontId="19" fillId="40" borderId="30" xfId="0" applyFont="1" applyFill="1" applyBorder="1" applyAlignment="1">
      <alignment horizontal="center" vertical="center" textRotation="90" wrapText="1"/>
    </xf>
    <xf numFmtId="0" fontId="19" fillId="36" borderId="30" xfId="0" applyFont="1" applyFill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wrapText="1"/>
      <protection/>
    </xf>
    <xf numFmtId="0" fontId="19" fillId="37" borderId="30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49" fontId="21" fillId="39" borderId="30" xfId="54" applyNumberFormat="1" applyFont="1" applyFill="1" applyBorder="1" applyAlignment="1">
      <alignment horizontal="center" vertical="center" wrapText="1"/>
      <protection/>
    </xf>
    <xf numFmtId="0" fontId="19" fillId="39" borderId="30" xfId="0" applyFont="1" applyFill="1" applyBorder="1" applyAlignment="1">
      <alignment horizontal="center" vertical="center"/>
    </xf>
    <xf numFmtId="0" fontId="19" fillId="39" borderId="30" xfId="0" applyFont="1" applyFill="1" applyBorder="1" applyAlignment="1">
      <alignment horizontal="center" vertical="center" wrapText="1"/>
    </xf>
    <xf numFmtId="0" fontId="19" fillId="40" borderId="30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textRotation="90" wrapText="1"/>
      <protection/>
    </xf>
    <xf numFmtId="0" fontId="21" fillId="36" borderId="30" xfId="0" applyFont="1" applyFill="1" applyBorder="1" applyAlignment="1">
      <alignment horizontal="center" vertical="center" textRotation="90" wrapText="1"/>
    </xf>
    <xf numFmtId="0" fontId="19" fillId="37" borderId="30" xfId="53" applyFont="1" applyFill="1" applyBorder="1" applyAlignment="1">
      <alignment horizontal="center" vertical="center" wrapText="1"/>
      <protection/>
    </xf>
    <xf numFmtId="0" fontId="19" fillId="40" borderId="30" xfId="53" applyFont="1" applyFill="1" applyBorder="1" applyAlignment="1">
      <alignment horizontal="center" vertical="center" wrapText="1"/>
      <protection/>
    </xf>
    <xf numFmtId="0" fontId="21" fillId="36" borderId="30" xfId="53" applyFont="1" applyFill="1" applyBorder="1" applyAlignment="1">
      <alignment horizontal="center" vertical="center" wrapText="1"/>
      <protection/>
    </xf>
    <xf numFmtId="4" fontId="19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Border="1" applyAlignment="1">
      <alignment/>
    </xf>
    <xf numFmtId="14" fontId="2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4" fontId="19" fillId="37" borderId="30" xfId="0" applyNumberFormat="1" applyFont="1" applyFill="1" applyBorder="1" applyAlignment="1">
      <alignment horizontal="right" vertical="center"/>
    </xf>
    <xf numFmtId="4" fontId="19" fillId="38" borderId="30" xfId="0" applyNumberFormat="1" applyFont="1" applyFill="1" applyBorder="1" applyAlignment="1">
      <alignment horizontal="right" vertical="center"/>
    </xf>
    <xf numFmtId="4" fontId="19" fillId="39" borderId="30" xfId="0" applyNumberFormat="1" applyFont="1" applyFill="1" applyBorder="1" applyAlignment="1">
      <alignment horizontal="right" vertical="center"/>
    </xf>
    <xf numFmtId="4" fontId="19" fillId="40" borderId="30" xfId="0" applyNumberFormat="1" applyFont="1" applyFill="1" applyBorder="1" applyAlignment="1">
      <alignment horizontal="right" vertical="center"/>
    </xf>
    <xf numFmtId="4" fontId="19" fillId="36" borderId="30" xfId="0" applyNumberFormat="1" applyFont="1" applyFill="1" applyBorder="1" applyAlignment="1">
      <alignment horizontal="right" vertical="center"/>
    </xf>
    <xf numFmtId="0" fontId="19" fillId="34" borderId="30" xfId="0" applyFont="1" applyFill="1" applyBorder="1" applyAlignment="1">
      <alignment horizontal="center" vertical="center" wrapText="1"/>
    </xf>
    <xf numFmtId="4" fontId="19" fillId="34" borderId="30" xfId="0" applyNumberFormat="1" applyFont="1" applyFill="1" applyBorder="1" applyAlignment="1">
      <alignment horizontal="right" vertical="center"/>
    </xf>
    <xf numFmtId="4" fontId="19" fillId="34" borderId="30" xfId="0" applyNumberFormat="1" applyFont="1" applyFill="1" applyBorder="1" applyAlignment="1">
      <alignment/>
    </xf>
    <xf numFmtId="4" fontId="23" fillId="0" borderId="30" xfId="53" applyNumberFormat="1" applyFont="1" applyFill="1" applyBorder="1" applyAlignment="1">
      <alignment horizontal="right" vertical="center" wrapText="1"/>
      <protection/>
    </xf>
    <xf numFmtId="0" fontId="19" fillId="33" borderId="30" xfId="0" applyFont="1" applyFill="1" applyBorder="1" applyAlignment="1">
      <alignment horizontal="center" vertical="center" wrapText="1"/>
    </xf>
    <xf numFmtId="0" fontId="19" fillId="41" borderId="30" xfId="0" applyFont="1" applyFill="1" applyBorder="1" applyAlignment="1">
      <alignment horizontal="center" vertical="center" wrapText="1"/>
    </xf>
    <xf numFmtId="4" fontId="19" fillId="41" borderId="30" xfId="0" applyNumberFormat="1" applyFont="1" applyFill="1" applyBorder="1" applyAlignment="1">
      <alignment horizontal="right" vertical="center"/>
    </xf>
    <xf numFmtId="4" fontId="19" fillId="41" borderId="30" xfId="0" applyNumberFormat="1" applyFont="1" applyFill="1" applyBorder="1" applyAlignment="1">
      <alignment/>
    </xf>
    <xf numFmtId="4" fontId="19" fillId="37" borderId="30" xfId="0" applyNumberFormat="1" applyFont="1" applyFill="1" applyBorder="1" applyAlignment="1">
      <alignment horizontal="right"/>
    </xf>
    <xf numFmtId="4" fontId="19" fillId="38" borderId="30" xfId="0" applyNumberFormat="1" applyFont="1" applyFill="1" applyBorder="1" applyAlignment="1">
      <alignment horizontal="right"/>
    </xf>
    <xf numFmtId="4" fontId="19" fillId="39" borderId="30" xfId="0" applyNumberFormat="1" applyFont="1" applyFill="1" applyBorder="1" applyAlignment="1">
      <alignment horizontal="right"/>
    </xf>
    <xf numFmtId="4" fontId="19" fillId="40" borderId="30" xfId="0" applyNumberFormat="1" applyFont="1" applyFill="1" applyBorder="1" applyAlignment="1">
      <alignment horizontal="right"/>
    </xf>
    <xf numFmtId="4" fontId="19" fillId="36" borderId="30" xfId="0" applyNumberFormat="1" applyFont="1" applyFill="1" applyBorder="1" applyAlignment="1">
      <alignment horizontal="right"/>
    </xf>
    <xf numFmtId="2" fontId="19" fillId="0" borderId="30" xfId="0" applyNumberFormat="1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/>
    </xf>
    <xf numFmtId="0" fontId="0" fillId="33" borderId="38" xfId="0" applyFont="1" applyFill="1" applyBorder="1" applyAlignment="1">
      <alignment/>
    </xf>
    <xf numFmtId="4" fontId="2" fillId="35" borderId="6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8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4" xfId="0" applyNumberFormat="1" applyFont="1" applyFill="1" applyBorder="1" applyAlignment="1">
      <alignment horizontal="right" wrapText="1"/>
    </xf>
    <xf numFmtId="4" fontId="2" fillId="35" borderId="21" xfId="0" applyNumberFormat="1" applyFont="1" applyFill="1" applyBorder="1" applyAlignment="1">
      <alignment horizontal="right"/>
    </xf>
    <xf numFmtId="49" fontId="2" fillId="35" borderId="31" xfId="0" applyNumberFormat="1" applyFont="1" applyFill="1" applyBorder="1" applyAlignment="1">
      <alignment horizontal="center"/>
    </xf>
    <xf numFmtId="4" fontId="25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 vertical="center"/>
    </xf>
    <xf numFmtId="4" fontId="19" fillId="4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/>
    </xf>
    <xf numFmtId="4" fontId="19" fillId="42" borderId="30" xfId="0" applyNumberFormat="1" applyFont="1" applyFill="1" applyBorder="1" applyAlignment="1">
      <alignment/>
    </xf>
    <xf numFmtId="4" fontId="23" fillId="0" borderId="30" xfId="0" applyNumberFormat="1" applyFont="1" applyFill="1" applyBorder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4" fontId="58" fillId="0" borderId="30" xfId="0" applyNumberFormat="1" applyFont="1" applyBorder="1" applyAlignment="1">
      <alignment horizontal="right" vertical="center"/>
    </xf>
    <xf numFmtId="49" fontId="19" fillId="37" borderId="30" xfId="53" applyNumberFormat="1" applyFont="1" applyFill="1" applyBorder="1" applyAlignment="1">
      <alignment horizontal="center" vertical="center" wrapText="1"/>
      <protection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43" borderId="30" xfId="0" applyFont="1" applyFill="1" applyBorder="1" applyAlignment="1">
      <alignment horizontal="center" vertical="center" textRotation="90" wrapText="1"/>
    </xf>
    <xf numFmtId="0" fontId="19" fillId="2" borderId="30" xfId="0" applyFont="1" applyFill="1" applyBorder="1" applyAlignment="1">
      <alignment horizontal="center" vertical="center" textRotation="90" wrapText="1"/>
    </xf>
    <xf numFmtId="0" fontId="19" fillId="44" borderId="30" xfId="0" applyFont="1" applyFill="1" applyBorder="1" applyAlignment="1">
      <alignment horizontal="center" vertical="center" textRotation="90" wrapText="1"/>
    </xf>
    <xf numFmtId="4" fontId="23" fillId="44" borderId="30" xfId="0" applyNumberFormat="1" applyFont="1" applyFill="1" applyBorder="1" applyAlignment="1">
      <alignment horizontal="right" vertical="center"/>
    </xf>
    <xf numFmtId="4" fontId="23" fillId="44" borderId="30" xfId="53" applyNumberFormat="1" applyFont="1" applyFill="1" applyBorder="1" applyAlignment="1">
      <alignment horizontal="right" vertical="center" wrapText="1"/>
      <protection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6" fillId="33" borderId="38" xfId="0" applyFont="1" applyFill="1" applyBorder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0" fontId="0" fillId="33" borderId="0" xfId="0" applyFont="1" applyFill="1" applyAlignment="1">
      <alignment horizontal="left" wrapText="1"/>
    </xf>
    <xf numFmtId="4" fontId="18" fillId="0" borderId="17" xfId="54" applyNumberFormat="1" applyFont="1" applyBorder="1" applyAlignment="1">
      <alignment horizontal="center" wrapText="1"/>
      <protection/>
    </xf>
    <xf numFmtId="4" fontId="18" fillId="0" borderId="69" xfId="54" applyNumberFormat="1" applyFont="1" applyBorder="1" applyAlignment="1">
      <alignment horizontal="center" wrapText="1"/>
      <protection/>
    </xf>
    <xf numFmtId="4" fontId="8" fillId="0" borderId="60" xfId="54" applyNumberFormat="1" applyFont="1" applyBorder="1" applyAlignment="1">
      <alignment horizontal="center" wrapText="1"/>
      <protection/>
    </xf>
    <xf numFmtId="4" fontId="8" fillId="0" borderId="50" xfId="54" applyNumberFormat="1" applyFont="1" applyBorder="1" applyAlignment="1">
      <alignment horizontal="center" wrapText="1"/>
      <protection/>
    </xf>
    <xf numFmtId="49" fontId="2" fillId="33" borderId="68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4" fontId="8" fillId="0" borderId="17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" fontId="8" fillId="0" borderId="23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vertical="center" wrapText="1"/>
    </xf>
    <xf numFmtId="0" fontId="19" fillId="39" borderId="30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40" borderId="3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view="pageBreakPreview" zoomScale="110" zoomScaleNormal="110" zoomScaleSheetLayoutView="110" zoomScalePageLayoutView="0" workbookViewId="0" topLeftCell="A1">
      <selection activeCell="J6" sqref="J6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1.37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33"/>
      <c r="G2" s="334"/>
      <c r="H2" s="334"/>
      <c r="I2" s="334"/>
      <c r="J2" s="334"/>
    </row>
    <row r="3" spans="1:10" ht="19.5" customHeight="1">
      <c r="A3" s="335" t="s">
        <v>88</v>
      </c>
      <c r="B3" s="336"/>
      <c r="C3" s="336"/>
      <c r="D3" s="336"/>
      <c r="E3" s="336"/>
      <c r="F3" s="336"/>
      <c r="G3" s="336"/>
      <c r="H3" s="336"/>
      <c r="I3" s="69"/>
      <c r="J3" s="1"/>
    </row>
    <row r="4" spans="1:10" ht="14.25" customHeight="1" thickBot="1">
      <c r="A4" s="337" t="s">
        <v>89</v>
      </c>
      <c r="B4" s="337"/>
      <c r="C4" s="337"/>
      <c r="D4" s="337"/>
      <c r="E4" s="337"/>
      <c r="F4" s="337"/>
      <c r="G4" s="337"/>
      <c r="H4" s="337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354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355</v>
      </c>
    </row>
    <row r="7" spans="1:10" ht="12" customHeight="1">
      <c r="A7" s="8" t="s">
        <v>76</v>
      </c>
      <c r="B7" s="342" t="s">
        <v>344</v>
      </c>
      <c r="C7" s="342"/>
      <c r="D7" s="342"/>
      <c r="E7" s="342"/>
      <c r="F7" s="342"/>
      <c r="G7" s="342"/>
      <c r="H7" s="342"/>
      <c r="I7" s="9" t="s">
        <v>33</v>
      </c>
      <c r="J7" s="309">
        <v>57512151</v>
      </c>
    </row>
    <row r="8" spans="1:10" ht="12" customHeight="1">
      <c r="A8" s="8" t="s">
        <v>72</v>
      </c>
      <c r="B8" s="304"/>
      <c r="C8" s="304"/>
      <c r="D8" s="304"/>
      <c r="E8" s="308"/>
      <c r="F8" s="308"/>
      <c r="G8" s="308"/>
      <c r="H8" s="308"/>
      <c r="I8" s="9"/>
      <c r="J8" s="10"/>
    </row>
    <row r="9" spans="1:10" ht="11.25" customHeight="1">
      <c r="A9" s="8" t="s">
        <v>77</v>
      </c>
      <c r="B9" s="362" t="s">
        <v>343</v>
      </c>
      <c r="C9" s="362"/>
      <c r="D9" s="362"/>
      <c r="E9" s="362"/>
      <c r="F9" s="362"/>
      <c r="G9" s="362"/>
      <c r="H9" s="362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4"/>
      <c r="C11" s="304"/>
      <c r="D11" s="304"/>
      <c r="E11" s="308"/>
      <c r="F11" s="308"/>
      <c r="G11" s="308"/>
      <c r="H11" s="308"/>
      <c r="I11" s="9" t="s">
        <v>39</v>
      </c>
      <c r="J11" s="10"/>
    </row>
    <row r="12" spans="1:10" ht="12" customHeight="1">
      <c r="A12" s="8" t="s">
        <v>65</v>
      </c>
      <c r="B12" s="304" t="s">
        <v>350</v>
      </c>
      <c r="C12" s="304"/>
      <c r="D12" s="304"/>
      <c r="E12" s="308"/>
      <c r="F12" s="308"/>
      <c r="G12" s="308" t="s">
        <v>349</v>
      </c>
      <c r="H12" s="308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5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1000</v>
      </c>
      <c r="E22" s="221">
        <f>E23+E24+E25+E26+E30+E36</f>
        <v>0</v>
      </c>
      <c r="F22" s="221"/>
      <c r="G22" s="221"/>
      <c r="H22" s="221"/>
      <c r="I22" s="222">
        <f>E22+G22</f>
        <v>0</v>
      </c>
      <c r="J22" s="230">
        <f>D22-I22</f>
        <v>1000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/>
      <c r="E24" s="213"/>
      <c r="F24" s="205"/>
      <c r="G24" s="205"/>
      <c r="H24" s="205"/>
      <c r="I24" s="205">
        <f>E24+G24</f>
        <v>0</v>
      </c>
      <c r="J24" s="206">
        <f>D24-I24</f>
        <v>0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/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>
        <f>D47</f>
        <v>1000</v>
      </c>
      <c r="E36" s="221">
        <f>'КНИГА КРЕДИТОВ'!AL33-'КНИГА КРЕДИТОВ'!Y33</f>
        <v>0</v>
      </c>
      <c r="F36" s="222"/>
      <c r="G36" s="222"/>
      <c r="H36" s="222"/>
      <c r="I36" s="222">
        <f>E36+G36</f>
        <v>0</v>
      </c>
      <c r="J36" s="230">
        <f>D36-I36</f>
        <v>1000</v>
      </c>
    </row>
    <row r="37" spans="1:10" ht="15" customHeight="1">
      <c r="A37" s="343" t="s">
        <v>218</v>
      </c>
      <c r="B37" s="341"/>
      <c r="C37" s="341"/>
      <c r="D37" s="341"/>
      <c r="E37" s="341"/>
      <c r="F37" s="341"/>
      <c r="G37" s="160"/>
      <c r="H37" s="160"/>
      <c r="I37" s="160"/>
      <c r="J37" s="160"/>
    </row>
    <row r="38" spans="1:10" ht="15" customHeight="1">
      <c r="A38" s="343" t="s">
        <v>217</v>
      </c>
      <c r="B38" s="341"/>
      <c r="C38" s="341"/>
      <c r="D38" s="341"/>
      <c r="E38" s="341"/>
      <c r="F38" s="341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D49+D74+D121+D134+D137</f>
        <v>1000</v>
      </c>
      <c r="E47" s="236">
        <f>E49+E74+E121+E134+E137</f>
        <v>0</v>
      </c>
      <c r="F47" s="237"/>
      <c r="G47" s="237"/>
      <c r="H47" s="237"/>
      <c r="I47" s="222">
        <f>E47+G47</f>
        <v>0</v>
      </c>
      <c r="J47" s="230">
        <f>D47-I47</f>
        <v>1000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0</v>
      </c>
      <c r="E49" s="205">
        <f>E50+E63</f>
        <v>0</v>
      </c>
      <c r="F49" s="197"/>
      <c r="G49" s="197"/>
      <c r="H49" s="197"/>
      <c r="I49" s="205">
        <f>E49+G49</f>
        <v>0</v>
      </c>
      <c r="J49" s="206">
        <f>D49-I49</f>
        <v>0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0</v>
      </c>
      <c r="E50" s="241">
        <f>E51+E55+E58+E59</f>
        <v>0</v>
      </c>
      <c r="F50" s="242"/>
      <c r="G50" s="242"/>
      <c r="H50" s="242"/>
      <c r="I50" s="241">
        <f>E50+G50</f>
        <v>0</v>
      </c>
      <c r="J50" s="243">
        <f>D50-I50</f>
        <v>0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0</v>
      </c>
      <c r="E51" s="205">
        <f>E52+E53+E54</f>
        <v>0</v>
      </c>
      <c r="F51" s="197"/>
      <c r="G51" s="197"/>
      <c r="H51" s="197"/>
      <c r="I51" s="205">
        <f>E51+G51</f>
        <v>0</v>
      </c>
      <c r="J51" s="206">
        <f>D51-I51</f>
        <v>0</v>
      </c>
    </row>
    <row r="52" spans="1:10" ht="12.75">
      <c r="A52" s="113" t="s">
        <v>282</v>
      </c>
      <c r="B52" s="33" t="s">
        <v>245</v>
      </c>
      <c r="C52" s="104"/>
      <c r="D52" s="197"/>
      <c r="E52" s="196">
        <f>'КНИГА КРЕДИТОВ'!C52</f>
        <v>0</v>
      </c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/>
      <c r="E53" s="196">
        <f>'КНИГА КРЕДИТОВ'!AA52</f>
        <v>0</v>
      </c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/>
      <c r="E57" s="196">
        <f>'КНИГА КРЕДИТОВ'!AB52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0</v>
      </c>
      <c r="E59" s="241">
        <f>E60+E61+E62</f>
        <v>0</v>
      </c>
      <c r="F59" s="242"/>
      <c r="G59" s="242"/>
      <c r="H59" s="242"/>
      <c r="I59" s="241">
        <f>E59+G59</f>
        <v>0</v>
      </c>
      <c r="J59" s="243">
        <f>D59-I59</f>
        <v>0</v>
      </c>
    </row>
    <row r="60" spans="1:10" ht="12.75">
      <c r="A60" s="113" t="s">
        <v>284</v>
      </c>
      <c r="B60" s="33" t="s">
        <v>250</v>
      </c>
      <c r="C60" s="104"/>
      <c r="D60" s="197"/>
      <c r="E60" s="196">
        <f>'КНИГА КРЕДИТОВ'!D52</f>
        <v>0</v>
      </c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/>
      <c r="E61" s="196">
        <f>'КНИГА КРЕДИТОВ'!AC52</f>
        <v>0</v>
      </c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1000</v>
      </c>
      <c r="E74" s="249">
        <f>E75+E82+E90</f>
        <v>0</v>
      </c>
      <c r="F74" s="249"/>
      <c r="G74" s="249"/>
      <c r="H74" s="249"/>
      <c r="I74" s="241">
        <f>E74+G74</f>
        <v>0</v>
      </c>
      <c r="J74" s="243">
        <f>D74-I74</f>
        <v>1000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293</v>
      </c>
      <c r="B86" s="191" t="s">
        <v>256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254"/>
      <c r="C90" s="255">
        <v>244</v>
      </c>
      <c r="D90" s="310">
        <f>SUM(D91:D119)</f>
        <v>1000</v>
      </c>
      <c r="E90" s="256">
        <f>SUM(E91:E119)</f>
        <v>0</v>
      </c>
      <c r="F90" s="256"/>
      <c r="G90" s="256"/>
      <c r="H90" s="256"/>
      <c r="I90" s="241">
        <f aca="true" t="shared" si="0" ref="I90:I119">E90+G90</f>
        <v>0</v>
      </c>
      <c r="J90" s="243">
        <f aca="true" t="shared" si="1" ref="J90:J119">D90-I90</f>
        <v>1000</v>
      </c>
    </row>
    <row r="91" spans="1:10" ht="24.75" customHeight="1">
      <c r="A91" s="177" t="s">
        <v>285</v>
      </c>
      <c r="B91" s="191" t="s">
        <v>269</v>
      </c>
      <c r="C91" s="186"/>
      <c r="D91" s="187"/>
      <c r="E91" s="188">
        <f>'КНИГА КРЕДИТОВ'!E52</f>
        <v>0</v>
      </c>
      <c r="F91" s="187"/>
      <c r="G91" s="187"/>
      <c r="H91" s="187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286</v>
      </c>
      <c r="B92" s="191" t="s">
        <v>253</v>
      </c>
      <c r="C92" s="186"/>
      <c r="D92" s="187"/>
      <c r="E92" s="188">
        <f>'КНИГА КРЕДИТОВ'!F52</f>
        <v>0</v>
      </c>
      <c r="F92" s="187"/>
      <c r="G92" s="187"/>
      <c r="H92" s="187"/>
      <c r="I92" s="205">
        <f t="shared" si="0"/>
        <v>0</v>
      </c>
      <c r="J92" s="206">
        <f t="shared" si="1"/>
        <v>0</v>
      </c>
    </row>
    <row r="93" spans="1:10" ht="24.75" customHeight="1">
      <c r="A93" s="177" t="s">
        <v>287</v>
      </c>
      <c r="B93" s="191" t="s">
        <v>271</v>
      </c>
      <c r="C93" s="186"/>
      <c r="D93" s="187"/>
      <c r="E93" s="188">
        <f>'КНИГА КРЕДИТОВ'!G52</f>
        <v>0</v>
      </c>
      <c r="F93" s="187"/>
      <c r="G93" s="187"/>
      <c r="H93" s="187"/>
      <c r="I93" s="205">
        <f t="shared" si="0"/>
        <v>0</v>
      </c>
      <c r="J93" s="206">
        <f t="shared" si="1"/>
        <v>0</v>
      </c>
    </row>
    <row r="94" spans="1:10" ht="24.75" customHeight="1">
      <c r="A94" s="177" t="s">
        <v>288</v>
      </c>
      <c r="B94" s="191" t="s">
        <v>272</v>
      </c>
      <c r="C94" s="186"/>
      <c r="D94" s="187"/>
      <c r="E94" s="188">
        <f>'КНИГА КРЕДИТОВ'!H52</f>
        <v>0</v>
      </c>
      <c r="F94" s="187"/>
      <c r="G94" s="187"/>
      <c r="H94" s="187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289</v>
      </c>
      <c r="B95" s="191" t="s">
        <v>273</v>
      </c>
      <c r="C95" s="186"/>
      <c r="D95" s="187"/>
      <c r="E95" s="188">
        <f>'КНИГА КРЕДИТОВ'!I52</f>
        <v>0</v>
      </c>
      <c r="F95" s="187"/>
      <c r="G95" s="187"/>
      <c r="H95" s="187"/>
      <c r="I95" s="205">
        <f t="shared" si="0"/>
        <v>0</v>
      </c>
      <c r="J95" s="206">
        <f t="shared" si="1"/>
        <v>0</v>
      </c>
    </row>
    <row r="96" spans="1:10" ht="24.75" customHeight="1">
      <c r="A96" s="177" t="s">
        <v>290</v>
      </c>
      <c r="B96" s="191" t="s">
        <v>274</v>
      </c>
      <c r="C96" s="186"/>
      <c r="D96" s="187"/>
      <c r="E96" s="188">
        <f>'КНИГА КРЕДИТОВ'!J52</f>
        <v>0</v>
      </c>
      <c r="F96" s="187"/>
      <c r="G96" s="187"/>
      <c r="H96" s="187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291</v>
      </c>
      <c r="B97" s="191" t="s">
        <v>70</v>
      </c>
      <c r="C97" s="186"/>
      <c r="D97" s="187"/>
      <c r="E97" s="188">
        <f>'КНИГА КРЕДИТОВ'!K52</f>
        <v>0</v>
      </c>
      <c r="F97" s="187"/>
      <c r="G97" s="187"/>
      <c r="H97" s="187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292</v>
      </c>
      <c r="B98" s="191" t="s">
        <v>255</v>
      </c>
      <c r="C98" s="186"/>
      <c r="D98" s="187"/>
      <c r="E98" s="188">
        <f>'КНИГА КРЕДИТОВ'!L52</f>
        <v>0</v>
      </c>
      <c r="F98" s="187"/>
      <c r="G98" s="187"/>
      <c r="H98" s="187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301</v>
      </c>
      <c r="B99" s="191" t="s">
        <v>308</v>
      </c>
      <c r="C99" s="186"/>
      <c r="D99" s="187"/>
      <c r="E99" s="188">
        <f>'КНИГА КРЕДИТОВ'!N52</f>
        <v>0</v>
      </c>
      <c r="F99" s="187"/>
      <c r="G99" s="187"/>
      <c r="H99" s="187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294</v>
      </c>
      <c r="B100" s="191" t="s">
        <v>275</v>
      </c>
      <c r="C100" s="186"/>
      <c r="D100" s="187"/>
      <c r="E100" s="188">
        <f>'КНИГА КРЕДИТОВ'!O52</f>
        <v>0</v>
      </c>
      <c r="F100" s="187"/>
      <c r="G100" s="187"/>
      <c r="H100" s="187"/>
      <c r="I100" s="205">
        <f t="shared" si="0"/>
        <v>0</v>
      </c>
      <c r="J100" s="206">
        <f t="shared" si="1"/>
        <v>0</v>
      </c>
    </row>
    <row r="101" spans="1:10" ht="24.75" customHeight="1">
      <c r="A101" s="177" t="s">
        <v>295</v>
      </c>
      <c r="B101" s="191" t="s">
        <v>258</v>
      </c>
      <c r="C101" s="186"/>
      <c r="D101" s="187"/>
      <c r="E101" s="188">
        <f>'КНИГА КРЕДИТОВ'!P52</f>
        <v>0</v>
      </c>
      <c r="F101" s="187"/>
      <c r="G101" s="187"/>
      <c r="H101" s="187"/>
      <c r="I101" s="205">
        <f t="shared" si="0"/>
        <v>0</v>
      </c>
      <c r="J101" s="206">
        <f t="shared" si="1"/>
        <v>0</v>
      </c>
    </row>
    <row r="102" spans="1:10" ht="24.75" customHeight="1">
      <c r="A102" s="177" t="s">
        <v>296</v>
      </c>
      <c r="B102" s="191" t="s">
        <v>261</v>
      </c>
      <c r="C102" s="186"/>
      <c r="D102" s="187"/>
      <c r="E102" s="188"/>
      <c r="F102" s="187"/>
      <c r="G102" s="187"/>
      <c r="H102" s="187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297</v>
      </c>
      <c r="B103" s="191" t="s">
        <v>277</v>
      </c>
      <c r="C103" s="186"/>
      <c r="D103" s="187"/>
      <c r="E103" s="188">
        <f>'КНИГА КРЕДИТОВ'!T52</f>
        <v>0</v>
      </c>
      <c r="F103" s="187"/>
      <c r="G103" s="187"/>
      <c r="H103" s="187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298</v>
      </c>
      <c r="B104" s="191" t="s">
        <v>278</v>
      </c>
      <c r="C104" s="186"/>
      <c r="D104" s="187"/>
      <c r="E104" s="188">
        <f>'КНИГА КРЕДИТОВ'!U52</f>
        <v>0</v>
      </c>
      <c r="F104" s="187"/>
      <c r="G104" s="187"/>
      <c r="H104" s="187"/>
      <c r="I104" s="205">
        <f t="shared" si="0"/>
        <v>0</v>
      </c>
      <c r="J104" s="206">
        <f t="shared" si="1"/>
        <v>0</v>
      </c>
    </row>
    <row r="105" spans="1:10" ht="24.75" customHeight="1">
      <c r="A105" s="177" t="s">
        <v>299</v>
      </c>
      <c r="B105" s="191" t="s">
        <v>279</v>
      </c>
      <c r="C105" s="186"/>
      <c r="D105" s="187"/>
      <c r="E105" s="188">
        <f>'КНИГА КРЕДИТОВ'!V52</f>
        <v>0</v>
      </c>
      <c r="F105" s="187"/>
      <c r="G105" s="187"/>
      <c r="H105" s="187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300</v>
      </c>
      <c r="B106" s="191" t="s">
        <v>265</v>
      </c>
      <c r="C106" s="186"/>
      <c r="D106" s="187">
        <v>1000</v>
      </c>
      <c r="E106" s="188">
        <f>'КНИГА КРЕДИТОВ'!W52</f>
        <v>0</v>
      </c>
      <c r="F106" s="187"/>
      <c r="G106" s="187"/>
      <c r="H106" s="187"/>
      <c r="I106" s="205">
        <f t="shared" si="0"/>
        <v>0</v>
      </c>
      <c r="J106" s="206">
        <f t="shared" si="1"/>
        <v>1000</v>
      </c>
    </row>
    <row r="107" spans="1:10" ht="24.75" customHeight="1">
      <c r="A107" s="177" t="s">
        <v>285</v>
      </c>
      <c r="B107" s="191" t="s">
        <v>270</v>
      </c>
      <c r="C107" s="186"/>
      <c r="D107" s="187"/>
      <c r="E107" s="188">
        <f>'КНИГА КРЕДИТОВ'!AD52</f>
        <v>0</v>
      </c>
      <c r="F107" s="187"/>
      <c r="G107" s="187"/>
      <c r="H107" s="187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286</v>
      </c>
      <c r="B108" s="191" t="s">
        <v>254</v>
      </c>
      <c r="C108" s="186"/>
      <c r="D108" s="187"/>
      <c r="E108" s="188"/>
      <c r="F108" s="187"/>
      <c r="G108" s="187"/>
      <c r="H108" s="187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301</v>
      </c>
      <c r="B109" s="191" t="s">
        <v>302</v>
      </c>
      <c r="C109" s="186"/>
      <c r="D109" s="187"/>
      <c r="E109" s="188"/>
      <c r="F109" s="187"/>
      <c r="G109" s="187"/>
      <c r="H109" s="187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294</v>
      </c>
      <c r="B110" s="191" t="s">
        <v>276</v>
      </c>
      <c r="C110" s="186"/>
      <c r="D110" s="187"/>
      <c r="E110" s="188">
        <f>'КНИГА КРЕДИТОВ'!AE52</f>
        <v>0</v>
      </c>
      <c r="F110" s="187"/>
      <c r="G110" s="187"/>
      <c r="H110" s="187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295</v>
      </c>
      <c r="B111" s="191" t="s">
        <v>259</v>
      </c>
      <c r="C111" s="186"/>
      <c r="D111" s="187"/>
      <c r="E111" s="188">
        <f>'КНИГА КРЕДИТОВ'!AF52</f>
        <v>0</v>
      </c>
      <c r="F111" s="187"/>
      <c r="G111" s="187"/>
      <c r="H111" s="187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297</v>
      </c>
      <c r="B112" s="191" t="s">
        <v>263</v>
      </c>
      <c r="C112" s="186"/>
      <c r="D112" s="187"/>
      <c r="E112" s="188">
        <f>'КНИГА КРЕДИТОВ'!AG52</f>
        <v>0</v>
      </c>
      <c r="F112" s="187"/>
      <c r="G112" s="187"/>
      <c r="H112" s="187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298</v>
      </c>
      <c r="B113" s="191" t="s">
        <v>280</v>
      </c>
      <c r="C113" s="186"/>
      <c r="D113" s="187"/>
      <c r="E113" s="188"/>
      <c r="F113" s="187"/>
      <c r="G113" s="187"/>
      <c r="H113" s="187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299</v>
      </c>
      <c r="B114" s="191" t="s">
        <v>281</v>
      </c>
      <c r="C114" s="186"/>
      <c r="D114" s="187"/>
      <c r="E114" s="188"/>
      <c r="F114" s="187"/>
      <c r="G114" s="187"/>
      <c r="H114" s="187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300</v>
      </c>
      <c r="B115" s="191" t="s">
        <v>266</v>
      </c>
      <c r="C115" s="186"/>
      <c r="D115" s="187"/>
      <c r="E115" s="188">
        <f>'КНИГА КРЕДИТОВ'!AH52</f>
        <v>0</v>
      </c>
      <c r="F115" s="187"/>
      <c r="G115" s="187"/>
      <c r="H115" s="187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304</v>
      </c>
      <c r="B116" s="191" t="s">
        <v>305</v>
      </c>
      <c r="C116" s="186"/>
      <c r="D116" s="187"/>
      <c r="E116" s="188"/>
      <c r="F116" s="187"/>
      <c r="G116" s="187"/>
      <c r="H116" s="187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303</v>
      </c>
      <c r="B117" s="191" t="s">
        <v>260</v>
      </c>
      <c r="C117" s="186"/>
      <c r="D117" s="187"/>
      <c r="E117" s="188"/>
      <c r="F117" s="187"/>
      <c r="G117" s="187"/>
      <c r="H117" s="187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306</v>
      </c>
      <c r="B118" s="191" t="s">
        <v>257</v>
      </c>
      <c r="C118" s="186"/>
      <c r="D118" s="187"/>
      <c r="E118" s="188"/>
      <c r="F118" s="187"/>
      <c r="G118" s="187"/>
      <c r="H118" s="187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307</v>
      </c>
      <c r="B119" s="191" t="s">
        <v>264</v>
      </c>
      <c r="C119" s="186"/>
      <c r="D119" s="187"/>
      <c r="E119" s="188"/>
      <c r="F119" s="187"/>
      <c r="G119" s="187"/>
      <c r="H119" s="187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268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7" t="s">
        <v>194</v>
      </c>
      <c r="B121" s="239"/>
      <c r="C121" s="245">
        <v>300</v>
      </c>
      <c r="D121" s="241"/>
      <c r="E121" s="258"/>
      <c r="F121" s="241"/>
      <c r="G121" s="241"/>
      <c r="H121" s="241"/>
      <c r="I121" s="241"/>
      <c r="J121" s="243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241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9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128"/>
      <c r="C137" s="39" t="s">
        <v>163</v>
      </c>
      <c r="D137" s="311">
        <f>D138+D140</f>
        <v>0</v>
      </c>
      <c r="E137" s="126">
        <f>E138+E140</f>
        <v>0</v>
      </c>
      <c r="F137" s="126"/>
      <c r="G137" s="126"/>
      <c r="H137" s="126"/>
      <c r="I137" s="217">
        <f>E137+G137</f>
        <v>0</v>
      </c>
      <c r="J137" s="217">
        <f>D137-I137</f>
        <v>0</v>
      </c>
    </row>
    <row r="138" spans="1:10" ht="24.75" customHeight="1">
      <c r="A138" s="37" t="s">
        <v>205</v>
      </c>
      <c r="B138" s="128"/>
      <c r="C138" s="39" t="s">
        <v>59</v>
      </c>
      <c r="D138" s="311"/>
      <c r="E138" s="126"/>
      <c r="F138" s="126"/>
      <c r="G138" s="126"/>
      <c r="H138" s="126"/>
      <c r="I138" s="126"/>
      <c r="J138" s="127"/>
    </row>
    <row r="139" spans="1:10" ht="24.75" customHeight="1">
      <c r="A139" s="189" t="s">
        <v>206</v>
      </c>
      <c r="B139" s="128"/>
      <c r="C139" s="39" t="s">
        <v>60</v>
      </c>
      <c r="D139" s="311"/>
      <c r="E139" s="126"/>
      <c r="F139" s="126"/>
      <c r="G139" s="126"/>
      <c r="H139" s="126"/>
      <c r="I139" s="126"/>
      <c r="J139" s="127"/>
    </row>
    <row r="140" spans="1:10" ht="24.75" customHeight="1">
      <c r="A140" s="37" t="s">
        <v>207</v>
      </c>
      <c r="B140" s="128"/>
      <c r="C140" s="39" t="s">
        <v>164</v>
      </c>
      <c r="D140" s="311">
        <f>D141+D144+D147</f>
        <v>0</v>
      </c>
      <c r="E140" s="126">
        <f>E141+E144+E147</f>
        <v>0</v>
      </c>
      <c r="F140" s="126"/>
      <c r="G140" s="126"/>
      <c r="H140" s="126"/>
      <c r="I140" s="217">
        <f>E140+G140</f>
        <v>0</v>
      </c>
      <c r="J140" s="217">
        <f>D140-I140</f>
        <v>0</v>
      </c>
    </row>
    <row r="141" spans="1:10" ht="24.75" customHeight="1">
      <c r="A141" s="189" t="s">
        <v>208</v>
      </c>
      <c r="B141" s="128"/>
      <c r="C141" s="39" t="s">
        <v>165</v>
      </c>
      <c r="D141" s="312">
        <f>D142+D143</f>
        <v>0</v>
      </c>
      <c r="E141" s="125">
        <f>E142+E143</f>
        <v>0</v>
      </c>
      <c r="F141" s="125"/>
      <c r="G141" s="125"/>
      <c r="H141" s="125"/>
      <c r="I141" s="217">
        <f aca="true" t="shared" si="2" ref="I141:I149">E141+G141</f>
        <v>0</v>
      </c>
      <c r="J141" s="217">
        <f aca="true" t="shared" si="3" ref="J141:J149">D141-I141</f>
        <v>0</v>
      </c>
    </row>
    <row r="142" spans="1:10" ht="24.75" customHeight="1">
      <c r="A142" s="189" t="s">
        <v>296</v>
      </c>
      <c r="B142" s="128">
        <v>29</v>
      </c>
      <c r="C142" s="39"/>
      <c r="D142" s="311"/>
      <c r="E142" s="126">
        <f>'КНИГА КРЕДИТОВ'!Q52</f>
        <v>0</v>
      </c>
      <c r="F142" s="126"/>
      <c r="G142" s="126"/>
      <c r="H142" s="126"/>
      <c r="I142" s="205">
        <f t="shared" si="2"/>
        <v>0</v>
      </c>
      <c r="J142" s="206">
        <f t="shared" si="3"/>
        <v>0</v>
      </c>
    </row>
    <row r="143" spans="1:10" ht="24.75" customHeight="1">
      <c r="A143" s="189" t="s">
        <v>296</v>
      </c>
      <c r="B143" s="128" t="s">
        <v>262</v>
      </c>
      <c r="C143" s="39"/>
      <c r="D143" s="311"/>
      <c r="E143" s="126"/>
      <c r="F143" s="126"/>
      <c r="G143" s="126"/>
      <c r="H143" s="126"/>
      <c r="I143" s="205">
        <f t="shared" si="2"/>
        <v>0</v>
      </c>
      <c r="J143" s="206">
        <f t="shared" si="3"/>
        <v>0</v>
      </c>
    </row>
    <row r="144" spans="1:10" ht="24.75" customHeight="1">
      <c r="A144" s="189" t="s">
        <v>209</v>
      </c>
      <c r="B144" s="128"/>
      <c r="C144" s="39" t="s">
        <v>166</v>
      </c>
      <c r="D144" s="312">
        <f>D145+D146</f>
        <v>0</v>
      </c>
      <c r="E144" s="125">
        <f>E145+E146</f>
        <v>0</v>
      </c>
      <c r="F144" s="125"/>
      <c r="G144" s="125"/>
      <c r="H144" s="125"/>
      <c r="I144" s="217">
        <f>E144+G144</f>
        <v>0</v>
      </c>
      <c r="J144" s="217">
        <f>D144-I144</f>
        <v>0</v>
      </c>
    </row>
    <row r="145" spans="1:10" ht="24.75" customHeight="1">
      <c r="A145" s="189" t="s">
        <v>296</v>
      </c>
      <c r="B145" s="128">
        <v>29</v>
      </c>
      <c r="C145" s="39"/>
      <c r="D145" s="311"/>
      <c r="E145" s="126">
        <f>'КНИГА КРЕДИТОВ'!R52</f>
        <v>0</v>
      </c>
      <c r="F145" s="126"/>
      <c r="G145" s="126"/>
      <c r="H145" s="126"/>
      <c r="I145" s="205">
        <f t="shared" si="2"/>
        <v>0</v>
      </c>
      <c r="J145" s="206">
        <f t="shared" si="3"/>
        <v>0</v>
      </c>
    </row>
    <row r="146" spans="1:10" ht="24.75" customHeight="1">
      <c r="A146" s="189" t="s">
        <v>296</v>
      </c>
      <c r="B146" s="128" t="s">
        <v>262</v>
      </c>
      <c r="C146" s="39"/>
      <c r="D146" s="311"/>
      <c r="E146" s="126"/>
      <c r="F146" s="126"/>
      <c r="G146" s="126"/>
      <c r="H146" s="126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210</v>
      </c>
      <c r="B147" s="129"/>
      <c r="C147" s="124">
        <v>853</v>
      </c>
      <c r="D147" s="312">
        <f>D148+D149</f>
        <v>0</v>
      </c>
      <c r="E147" s="125">
        <f>E148+E149</f>
        <v>0</v>
      </c>
      <c r="F147" s="125"/>
      <c r="G147" s="125"/>
      <c r="H147" s="125"/>
      <c r="I147" s="217">
        <f>E147+G147</f>
        <v>0</v>
      </c>
      <c r="J147" s="217">
        <f>D147-I147</f>
        <v>0</v>
      </c>
    </row>
    <row r="148" spans="1:10" ht="24.75" customHeight="1">
      <c r="A148" s="113" t="s">
        <v>296</v>
      </c>
      <c r="B148" s="191" t="s">
        <v>261</v>
      </c>
      <c r="C148" s="124"/>
      <c r="D148" s="311"/>
      <c r="E148" s="126">
        <f>'КНИГА КРЕДИТОВ'!S52</f>
        <v>0</v>
      </c>
      <c r="F148" s="126"/>
      <c r="G148" s="126"/>
      <c r="H148" s="126"/>
      <c r="I148" s="205">
        <f t="shared" si="2"/>
        <v>0</v>
      </c>
      <c r="J148" s="206">
        <f t="shared" si="3"/>
        <v>0</v>
      </c>
    </row>
    <row r="149" spans="1:10" ht="24.75" customHeight="1">
      <c r="A149" s="113" t="s">
        <v>296</v>
      </c>
      <c r="B149" s="191" t="s">
        <v>262</v>
      </c>
      <c r="C149" s="124"/>
      <c r="D149" s="311"/>
      <c r="E149" s="126"/>
      <c r="F149" s="126"/>
      <c r="G149" s="126"/>
      <c r="H149" s="126"/>
      <c r="I149" s="205">
        <f t="shared" si="2"/>
        <v>0</v>
      </c>
      <c r="J149" s="206">
        <f t="shared" si="3"/>
        <v>0</v>
      </c>
    </row>
    <row r="150" spans="1:10" ht="24.75" customHeight="1">
      <c r="A150" s="37" t="s">
        <v>211</v>
      </c>
      <c r="B150" s="128"/>
      <c r="C150" s="39" t="s">
        <v>167</v>
      </c>
      <c r="D150" s="311"/>
      <c r="E150" s="126"/>
      <c r="F150" s="126"/>
      <c r="G150" s="126"/>
      <c r="H150" s="126"/>
      <c r="I150" s="126"/>
      <c r="J150" s="127"/>
    </row>
    <row r="151" spans="1:10" ht="24.75" customHeight="1">
      <c r="A151" s="189" t="s">
        <v>212</v>
      </c>
      <c r="B151" s="128"/>
      <c r="C151" s="39" t="s">
        <v>168</v>
      </c>
      <c r="D151" s="311"/>
      <c r="E151" s="126"/>
      <c r="F151" s="126"/>
      <c r="G151" s="126"/>
      <c r="H151" s="126"/>
      <c r="I151" s="126"/>
      <c r="J151" s="127"/>
    </row>
    <row r="152" spans="1:10" ht="24.75" customHeight="1" thickBot="1">
      <c r="A152" s="189" t="s">
        <v>213</v>
      </c>
      <c r="B152" s="132"/>
      <c r="C152" s="130">
        <v>863</v>
      </c>
      <c r="D152" s="313"/>
      <c r="E152" s="131"/>
      <c r="F152" s="131"/>
      <c r="G152" s="131"/>
      <c r="H152" s="131"/>
      <c r="I152" s="131"/>
      <c r="J152" s="192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306">
        <f>D22-D47</f>
        <v>0</v>
      </c>
      <c r="E153" s="218">
        <f>E22-E47</f>
        <v>0</v>
      </c>
      <c r="F153" s="219"/>
      <c r="G153" s="219"/>
      <c r="H153" s="219"/>
      <c r="I153" s="218">
        <f>I22-I47</f>
        <v>0</v>
      </c>
      <c r="J153" s="52" t="s">
        <v>28</v>
      </c>
    </row>
    <row r="154" spans="1:10" ht="12.75" customHeight="1">
      <c r="A154" s="340" t="s">
        <v>221</v>
      </c>
      <c r="B154" s="341"/>
      <c r="C154" s="341"/>
      <c r="D154" s="341"/>
      <c r="E154" s="341"/>
      <c r="F154" s="341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305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314">
        <f>D186</f>
        <v>0</v>
      </c>
      <c r="E162" s="223">
        <f>E186</f>
        <v>0</v>
      </c>
      <c r="F162" s="208"/>
      <c r="G162" s="207"/>
      <c r="H162" s="207"/>
      <c r="I162" s="223">
        <f>I186</f>
        <v>0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142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142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143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242</v>
      </c>
      <c r="B169" s="137"/>
      <c r="C169" s="144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243</v>
      </c>
      <c r="B170" s="138"/>
      <c r="C170" s="145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138"/>
      <c r="C171" s="146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147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315">
        <f>D187+D188</f>
        <v>0</v>
      </c>
      <c r="E186" s="220">
        <f>E187+E188</f>
        <v>0</v>
      </c>
      <c r="F186" s="220"/>
      <c r="G186" s="217"/>
      <c r="H186" s="217"/>
      <c r="I186" s="220">
        <f>I187+I188</f>
        <v>0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>
        <f>-D22</f>
        <v>-1000</v>
      </c>
      <c r="E187" s="221">
        <f>-E22</f>
        <v>0</v>
      </c>
      <c r="F187" s="221"/>
      <c r="G187" s="222"/>
      <c r="H187" s="222"/>
      <c r="I187" s="221">
        <f>-I22</f>
        <v>0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>
        <f>D47</f>
        <v>1000</v>
      </c>
      <c r="E188" s="221">
        <f>E47</f>
        <v>0</v>
      </c>
      <c r="F188" s="221"/>
      <c r="G188" s="222"/>
      <c r="H188" s="222"/>
      <c r="I188" s="221">
        <f>I47</f>
        <v>0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38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39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239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240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40" t="s">
        <v>230</v>
      </c>
      <c r="B201" s="341"/>
      <c r="C201" s="341"/>
      <c r="D201" s="341"/>
      <c r="E201" s="341"/>
      <c r="F201" s="341"/>
      <c r="G201" s="341"/>
      <c r="H201" s="341"/>
      <c r="I201" s="341"/>
      <c r="J201" s="341"/>
    </row>
    <row r="202" spans="1:10" ht="15" customHeight="1">
      <c r="A202" s="340" t="s">
        <v>233</v>
      </c>
      <c r="B202" s="341"/>
      <c r="C202" s="341"/>
      <c r="D202" s="341"/>
      <c r="E202" s="341"/>
      <c r="F202" s="341"/>
      <c r="G202" s="341"/>
      <c r="H202" s="341"/>
      <c r="I202" s="341"/>
      <c r="J202" s="341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63"/>
      <c r="I205" s="363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58" t="s">
        <v>8</v>
      </c>
      <c r="I206" s="359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58"/>
      <c r="I207" s="359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60"/>
      <c r="I208" s="361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56" t="s">
        <v>11</v>
      </c>
      <c r="I209" s="357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316"/>
      <c r="E210" s="108"/>
      <c r="F210" s="41"/>
      <c r="G210" s="41"/>
      <c r="H210" s="349"/>
      <c r="I210" s="350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45"/>
      <c r="I213" s="346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52"/>
      <c r="I214" s="353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47"/>
      <c r="I215" s="348"/>
      <c r="J215" s="54"/>
    </row>
    <row r="216" spans="1:10" ht="13.5" thickBot="1">
      <c r="A216" s="66"/>
      <c r="B216" s="132"/>
      <c r="C216" s="130"/>
      <c r="D216" s="313"/>
      <c r="E216" s="131"/>
      <c r="F216" s="131"/>
      <c r="G216" s="131"/>
      <c r="H216" s="354"/>
      <c r="I216" s="355"/>
      <c r="J216" s="54"/>
    </row>
    <row r="217" spans="1:10" ht="12.75">
      <c r="A217" s="58" t="s">
        <v>345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244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307" t="s">
        <v>236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237</v>
      </c>
      <c r="E224" s="61"/>
      <c r="F224" s="61"/>
      <c r="G224" s="61"/>
      <c r="H224" s="1"/>
      <c r="I224" s="351"/>
      <c r="J224" s="351"/>
    </row>
    <row r="225" spans="4:8" ht="10.5" customHeight="1">
      <c r="D225" s="61" t="s">
        <v>238</v>
      </c>
      <c r="E225" s="61"/>
      <c r="F225" s="61"/>
      <c r="H225" s="1"/>
    </row>
    <row r="226" spans="1:9" ht="21" customHeight="1">
      <c r="A226" s="99" t="s">
        <v>75</v>
      </c>
      <c r="B226" s="176" t="s">
        <v>353</v>
      </c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352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44" t="s">
        <v>234</v>
      </c>
      <c r="B231" s="341"/>
      <c r="C231" s="341"/>
      <c r="D231" s="341"/>
      <c r="E231" s="341"/>
      <c r="F231" s="341"/>
      <c r="G231" s="341"/>
      <c r="H231" s="341"/>
      <c r="I231" s="341"/>
      <c r="J231" s="341"/>
    </row>
    <row r="232" ht="12.75">
      <c r="A232" s="67" t="s">
        <v>235</v>
      </c>
    </row>
  </sheetData>
  <sheetProtection/>
  <mergeCells count="21">
    <mergeCell ref="A201:J201"/>
    <mergeCell ref="H216:I216"/>
    <mergeCell ref="H209:I209"/>
    <mergeCell ref="H206:I208"/>
    <mergeCell ref="B9:H9"/>
    <mergeCell ref="A38:F38"/>
    <mergeCell ref="H205:I205"/>
    <mergeCell ref="A231:J231"/>
    <mergeCell ref="A202:J202"/>
    <mergeCell ref="H213:I213"/>
    <mergeCell ref="H215:I215"/>
    <mergeCell ref="H210:I210"/>
    <mergeCell ref="I224:J224"/>
    <mergeCell ref="H214:I214"/>
    <mergeCell ref="F2:J2"/>
    <mergeCell ref="A3:H3"/>
    <mergeCell ref="A4:H4"/>
    <mergeCell ref="J190:J191"/>
    <mergeCell ref="A154:F154"/>
    <mergeCell ref="B7:H7"/>
    <mergeCell ref="A37:F37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3"/>
  <sheetViews>
    <sheetView zoomScale="60" zoomScaleNormal="60" zoomScalePageLayoutView="0" workbookViewId="0" topLeftCell="A4">
      <pane ySplit="3885" topLeftCell="A1" activePane="bottomLeft" state="split"/>
      <selection pane="topLeft" activeCell="W6" sqref="W6"/>
      <selection pane="bottomLeft" activeCell="W36" sqref="W36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3.25390625" style="0" customWidth="1"/>
    <col min="4" max="4" width="13.875" style="0" customWidth="1"/>
    <col min="5" max="8" width="11.75390625" style="0" customWidth="1"/>
    <col min="9" max="9" width="13.625" style="0" customWidth="1"/>
    <col min="10" max="14" width="11.75390625" style="0" customWidth="1"/>
    <col min="15" max="15" width="15.875" style="0" customWidth="1"/>
    <col min="16" max="20" width="11.75390625" style="0" customWidth="1"/>
    <col min="21" max="21" width="16.25390625" style="0" customWidth="1"/>
    <col min="22" max="26" width="11.75390625" style="0" customWidth="1"/>
    <col min="27" max="27" width="16.125" style="0" customWidth="1"/>
    <col min="28" max="28" width="11.75390625" style="0" customWidth="1"/>
    <col min="29" max="29" width="13.375" style="0" customWidth="1"/>
    <col min="30" max="31" width="11.75390625" style="0" customWidth="1"/>
    <col min="32" max="32" width="13.375" style="0" customWidth="1"/>
    <col min="33" max="37" width="11.75390625" style="0" customWidth="1"/>
    <col min="38" max="38" width="20.75390625" style="0" customWidth="1"/>
  </cols>
  <sheetData>
    <row r="2" spans="1:38" ht="14.25" customHeight="1">
      <c r="A2" s="377"/>
      <c r="B2" s="227"/>
      <c r="C2" s="370" t="s">
        <v>309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68" t="s">
        <v>310</v>
      </c>
      <c r="Y2" s="371"/>
      <c r="Z2" s="369"/>
      <c r="AA2" s="372" t="s">
        <v>311</v>
      </c>
      <c r="AB2" s="372"/>
      <c r="AC2" s="372"/>
      <c r="AD2" s="372"/>
      <c r="AE2" s="372"/>
      <c r="AF2" s="372"/>
      <c r="AG2" s="372"/>
      <c r="AH2" s="372"/>
      <c r="AI2" s="380" t="s">
        <v>312</v>
      </c>
      <c r="AJ2" s="380"/>
      <c r="AK2" s="259" t="s">
        <v>313</v>
      </c>
      <c r="AL2" s="364" t="s">
        <v>8</v>
      </c>
    </row>
    <row r="3" spans="1:38" ht="354.75">
      <c r="A3" s="378"/>
      <c r="B3" s="260" t="s">
        <v>314</v>
      </c>
      <c r="C3" s="261" t="s">
        <v>172</v>
      </c>
      <c r="D3" s="261" t="s">
        <v>175</v>
      </c>
      <c r="E3" s="261" t="s">
        <v>193</v>
      </c>
      <c r="F3" s="261" t="s">
        <v>193</v>
      </c>
      <c r="G3" s="261" t="s">
        <v>193</v>
      </c>
      <c r="H3" s="261" t="s">
        <v>193</v>
      </c>
      <c r="I3" s="261" t="s">
        <v>193</v>
      </c>
      <c r="J3" s="261" t="s">
        <v>193</v>
      </c>
      <c r="K3" s="261" t="s">
        <v>193</v>
      </c>
      <c r="L3" s="261" t="s">
        <v>193</v>
      </c>
      <c r="M3" s="261" t="s">
        <v>193</v>
      </c>
      <c r="N3" s="261" t="s">
        <v>193</v>
      </c>
      <c r="O3" s="261" t="s">
        <v>193</v>
      </c>
      <c r="P3" s="261" t="s">
        <v>193</v>
      </c>
      <c r="Q3" s="261" t="s">
        <v>208</v>
      </c>
      <c r="R3" s="261" t="s">
        <v>315</v>
      </c>
      <c r="S3" s="261" t="s">
        <v>210</v>
      </c>
      <c r="T3" s="261" t="s">
        <v>193</v>
      </c>
      <c r="U3" s="261" t="s">
        <v>193</v>
      </c>
      <c r="V3" s="261" t="s">
        <v>193</v>
      </c>
      <c r="W3" s="261" t="s">
        <v>193</v>
      </c>
      <c r="X3" s="262" t="s">
        <v>193</v>
      </c>
      <c r="Y3" s="262" t="s">
        <v>193</v>
      </c>
      <c r="Z3" s="262" t="s">
        <v>193</v>
      </c>
      <c r="AA3" s="263" t="s">
        <v>172</v>
      </c>
      <c r="AB3" s="263" t="s">
        <v>316</v>
      </c>
      <c r="AC3" s="263" t="s">
        <v>175</v>
      </c>
      <c r="AD3" s="263" t="s">
        <v>193</v>
      </c>
      <c r="AE3" s="263" t="s">
        <v>193</v>
      </c>
      <c r="AF3" s="263" t="s">
        <v>193</v>
      </c>
      <c r="AG3" s="263" t="s">
        <v>193</v>
      </c>
      <c r="AH3" s="263" t="s">
        <v>193</v>
      </c>
      <c r="AI3" s="264" t="s">
        <v>193</v>
      </c>
      <c r="AJ3" s="264" t="s">
        <v>193</v>
      </c>
      <c r="AK3" s="265" t="s">
        <v>193</v>
      </c>
      <c r="AL3" s="365"/>
    </row>
    <row r="4" spans="1:38" ht="31.5">
      <c r="A4" s="378"/>
      <c r="B4" s="266" t="s">
        <v>317</v>
      </c>
      <c r="C4" s="267" t="s">
        <v>134</v>
      </c>
      <c r="D4" s="267" t="s">
        <v>137</v>
      </c>
      <c r="E4" s="268">
        <v>244</v>
      </c>
      <c r="F4" s="268">
        <v>244</v>
      </c>
      <c r="G4" s="268">
        <v>244</v>
      </c>
      <c r="H4" s="268">
        <v>244</v>
      </c>
      <c r="I4" s="268">
        <v>244</v>
      </c>
      <c r="J4" s="268">
        <v>244</v>
      </c>
      <c r="K4" s="268">
        <v>244</v>
      </c>
      <c r="L4" s="268">
        <v>244</v>
      </c>
      <c r="M4" s="268">
        <v>244</v>
      </c>
      <c r="N4" s="268">
        <v>244</v>
      </c>
      <c r="O4" s="268">
        <v>244</v>
      </c>
      <c r="P4" s="268">
        <v>244</v>
      </c>
      <c r="Q4" s="268">
        <v>851</v>
      </c>
      <c r="R4" s="268">
        <v>852</v>
      </c>
      <c r="S4" s="268">
        <v>853</v>
      </c>
      <c r="T4" s="268">
        <v>244</v>
      </c>
      <c r="U4" s="268">
        <v>244</v>
      </c>
      <c r="V4" s="268">
        <v>244</v>
      </c>
      <c r="W4" s="268">
        <v>244</v>
      </c>
      <c r="X4" s="269">
        <v>853</v>
      </c>
      <c r="Y4" s="269">
        <v>244</v>
      </c>
      <c r="Z4" s="269">
        <v>244</v>
      </c>
      <c r="AA4" s="270" t="s">
        <v>134</v>
      </c>
      <c r="AB4" s="271">
        <v>112</v>
      </c>
      <c r="AC4" s="270" t="s">
        <v>137</v>
      </c>
      <c r="AD4" s="272">
        <v>244</v>
      </c>
      <c r="AE4" s="272">
        <v>244</v>
      </c>
      <c r="AF4" s="272">
        <v>244</v>
      </c>
      <c r="AG4" s="272">
        <v>244</v>
      </c>
      <c r="AH4" s="272">
        <v>244</v>
      </c>
      <c r="AI4" s="273">
        <v>244</v>
      </c>
      <c r="AJ4" s="273">
        <v>244</v>
      </c>
      <c r="AK4" s="274">
        <v>244</v>
      </c>
      <c r="AL4" s="365"/>
    </row>
    <row r="5" spans="1:38" ht="227.25">
      <c r="A5" s="378"/>
      <c r="B5" s="260" t="s">
        <v>318</v>
      </c>
      <c r="C5" s="275" t="s">
        <v>282</v>
      </c>
      <c r="D5" s="275" t="s">
        <v>284</v>
      </c>
      <c r="E5" s="261" t="s">
        <v>285</v>
      </c>
      <c r="F5" s="261" t="s">
        <v>286</v>
      </c>
      <c r="G5" s="330" t="s">
        <v>287</v>
      </c>
      <c r="H5" s="261" t="s">
        <v>288</v>
      </c>
      <c r="I5" s="329" t="s">
        <v>289</v>
      </c>
      <c r="J5" s="261" t="s">
        <v>290</v>
      </c>
      <c r="K5" s="261" t="s">
        <v>291</v>
      </c>
      <c r="L5" s="261" t="s">
        <v>292</v>
      </c>
      <c r="M5" s="328" t="s">
        <v>293</v>
      </c>
      <c r="N5" s="328" t="s">
        <v>301</v>
      </c>
      <c r="O5" s="328" t="s">
        <v>294</v>
      </c>
      <c r="P5" s="261" t="s">
        <v>295</v>
      </c>
      <c r="Q5" s="261" t="s">
        <v>296</v>
      </c>
      <c r="R5" s="261" t="s">
        <v>296</v>
      </c>
      <c r="S5" s="261" t="s">
        <v>296</v>
      </c>
      <c r="T5" s="261" t="s">
        <v>297</v>
      </c>
      <c r="U5" s="261" t="s">
        <v>298</v>
      </c>
      <c r="V5" s="261" t="s">
        <v>299</v>
      </c>
      <c r="W5" s="261" t="s">
        <v>300</v>
      </c>
      <c r="X5" s="262" t="s">
        <v>296</v>
      </c>
      <c r="Y5" s="262" t="s">
        <v>298</v>
      </c>
      <c r="Z5" s="262" t="s">
        <v>300</v>
      </c>
      <c r="AA5" s="263" t="s">
        <v>282</v>
      </c>
      <c r="AB5" s="263" t="s">
        <v>283</v>
      </c>
      <c r="AC5" s="263" t="s">
        <v>284</v>
      </c>
      <c r="AD5" s="263" t="s">
        <v>285</v>
      </c>
      <c r="AE5" s="263" t="s">
        <v>294</v>
      </c>
      <c r="AF5" s="263" t="s">
        <v>295</v>
      </c>
      <c r="AG5" s="263" t="s">
        <v>297</v>
      </c>
      <c r="AH5" s="263" t="s">
        <v>300</v>
      </c>
      <c r="AI5" s="264" t="s">
        <v>304</v>
      </c>
      <c r="AJ5" s="264" t="s">
        <v>303</v>
      </c>
      <c r="AK5" s="276" t="s">
        <v>306</v>
      </c>
      <c r="AL5" s="365"/>
    </row>
    <row r="6" spans="1:38" ht="47.25">
      <c r="A6" s="379"/>
      <c r="B6" s="266" t="s">
        <v>319</v>
      </c>
      <c r="C6" s="277" t="s">
        <v>320</v>
      </c>
      <c r="D6" s="277" t="s">
        <v>321</v>
      </c>
      <c r="E6" s="277" t="s">
        <v>322</v>
      </c>
      <c r="F6" s="277">
        <v>5</v>
      </c>
      <c r="G6" s="326" t="s">
        <v>250</v>
      </c>
      <c r="H6" s="326" t="s">
        <v>323</v>
      </c>
      <c r="I6" s="326" t="s">
        <v>248</v>
      </c>
      <c r="J6" s="326" t="s">
        <v>324</v>
      </c>
      <c r="K6" s="326" t="s">
        <v>325</v>
      </c>
      <c r="L6" s="326" t="s">
        <v>326</v>
      </c>
      <c r="M6" s="326" t="s">
        <v>346</v>
      </c>
      <c r="N6" s="326" t="s">
        <v>347</v>
      </c>
      <c r="O6" s="326" t="s">
        <v>348</v>
      </c>
      <c r="P6" s="327">
        <v>26</v>
      </c>
      <c r="Q6" s="367">
        <v>29</v>
      </c>
      <c r="R6" s="367"/>
      <c r="S6" s="367"/>
      <c r="T6" s="327">
        <v>33</v>
      </c>
      <c r="U6" s="327">
        <v>34</v>
      </c>
      <c r="V6" s="327">
        <v>35</v>
      </c>
      <c r="W6" s="327" t="s">
        <v>351</v>
      </c>
      <c r="X6" s="269">
        <v>95</v>
      </c>
      <c r="Y6" s="368">
        <v>97</v>
      </c>
      <c r="Z6" s="369"/>
      <c r="AA6" s="272" t="s">
        <v>246</v>
      </c>
      <c r="AB6" s="272" t="s">
        <v>249</v>
      </c>
      <c r="AC6" s="272" t="s">
        <v>251</v>
      </c>
      <c r="AD6" s="272" t="s">
        <v>270</v>
      </c>
      <c r="AE6" s="272" t="s">
        <v>276</v>
      </c>
      <c r="AF6" s="272" t="s">
        <v>259</v>
      </c>
      <c r="AG6" s="272" t="s">
        <v>263</v>
      </c>
      <c r="AH6" s="272" t="s">
        <v>266</v>
      </c>
      <c r="AI6" s="278" t="s">
        <v>327</v>
      </c>
      <c r="AJ6" s="278" t="s">
        <v>328</v>
      </c>
      <c r="AK6" s="279" t="s">
        <v>329</v>
      </c>
      <c r="AL6" s="366"/>
    </row>
    <row r="7" spans="1:38" ht="47.25">
      <c r="A7" s="373" t="s">
        <v>330</v>
      </c>
      <c r="B7" s="266" t="s">
        <v>331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1">
        <f>SUM(C7:AK7)</f>
        <v>0</v>
      </c>
    </row>
    <row r="8" spans="1:38" ht="15.75">
      <c r="A8" s="374"/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1">
        <f aca="true" t="shared" si="0" ref="AL8:AL53">SUM(C8:AK8)</f>
        <v>0</v>
      </c>
    </row>
    <row r="9" spans="1:38" ht="15.75">
      <c r="A9" s="374"/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1">
        <f t="shared" si="0"/>
        <v>0</v>
      </c>
    </row>
    <row r="10" spans="1:38" ht="15.75">
      <c r="A10" s="374"/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1">
        <f t="shared" si="0"/>
        <v>0</v>
      </c>
    </row>
    <row r="11" spans="1:38" ht="15.75">
      <c r="A11" s="374"/>
      <c r="B11" s="284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1">
        <f t="shared" si="0"/>
        <v>0</v>
      </c>
    </row>
    <row r="12" spans="1:38" ht="15.75">
      <c r="A12" s="374"/>
      <c r="B12" s="284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1">
        <f t="shared" si="0"/>
        <v>0</v>
      </c>
    </row>
    <row r="13" spans="1:38" ht="47.25">
      <c r="A13" s="375"/>
      <c r="B13" s="266" t="s">
        <v>332</v>
      </c>
      <c r="C13" s="285">
        <f>SUM(C7:C12)</f>
        <v>0</v>
      </c>
      <c r="D13" s="285">
        <f aca="true" t="shared" si="1" ref="D13:AK13">SUM(D7:D12)</f>
        <v>0</v>
      </c>
      <c r="E13" s="285">
        <f t="shared" si="1"/>
        <v>0</v>
      </c>
      <c r="F13" s="285">
        <f t="shared" si="1"/>
        <v>0</v>
      </c>
      <c r="G13" s="285">
        <f t="shared" si="1"/>
        <v>0</v>
      </c>
      <c r="H13" s="285">
        <f t="shared" si="1"/>
        <v>0</v>
      </c>
      <c r="I13" s="285">
        <f t="shared" si="1"/>
        <v>0</v>
      </c>
      <c r="J13" s="285">
        <f t="shared" si="1"/>
        <v>0</v>
      </c>
      <c r="K13" s="285">
        <f t="shared" si="1"/>
        <v>0</v>
      </c>
      <c r="L13" s="285">
        <f t="shared" si="1"/>
        <v>0</v>
      </c>
      <c r="M13" s="285">
        <f t="shared" si="1"/>
        <v>0</v>
      </c>
      <c r="N13" s="285">
        <f t="shared" si="1"/>
        <v>0</v>
      </c>
      <c r="O13" s="285">
        <f t="shared" si="1"/>
        <v>0</v>
      </c>
      <c r="P13" s="285">
        <f t="shared" si="1"/>
        <v>0</v>
      </c>
      <c r="Q13" s="285">
        <f t="shared" si="1"/>
        <v>0</v>
      </c>
      <c r="R13" s="285">
        <f t="shared" si="1"/>
        <v>0</v>
      </c>
      <c r="S13" s="285">
        <f t="shared" si="1"/>
        <v>0</v>
      </c>
      <c r="T13" s="285">
        <f t="shared" si="1"/>
        <v>0</v>
      </c>
      <c r="U13" s="285">
        <f t="shared" si="1"/>
        <v>0</v>
      </c>
      <c r="V13" s="285">
        <f t="shared" si="1"/>
        <v>0</v>
      </c>
      <c r="W13" s="285">
        <f t="shared" si="1"/>
        <v>0</v>
      </c>
      <c r="X13" s="286">
        <f t="shared" si="1"/>
        <v>0</v>
      </c>
      <c r="Y13" s="286">
        <f t="shared" si="1"/>
        <v>0</v>
      </c>
      <c r="Z13" s="286">
        <f t="shared" si="1"/>
        <v>0</v>
      </c>
      <c r="AA13" s="287">
        <f t="shared" si="1"/>
        <v>0</v>
      </c>
      <c r="AB13" s="287">
        <f t="shared" si="1"/>
        <v>0</v>
      </c>
      <c r="AC13" s="287">
        <f t="shared" si="1"/>
        <v>0</v>
      </c>
      <c r="AD13" s="287">
        <f t="shared" si="1"/>
        <v>0</v>
      </c>
      <c r="AE13" s="287">
        <f t="shared" si="1"/>
        <v>0</v>
      </c>
      <c r="AF13" s="287">
        <f t="shared" si="1"/>
        <v>0</v>
      </c>
      <c r="AG13" s="287">
        <f t="shared" si="1"/>
        <v>0</v>
      </c>
      <c r="AH13" s="287">
        <f t="shared" si="1"/>
        <v>0</v>
      </c>
      <c r="AI13" s="288">
        <f t="shared" si="1"/>
        <v>0</v>
      </c>
      <c r="AJ13" s="288">
        <f t="shared" si="1"/>
        <v>0</v>
      </c>
      <c r="AK13" s="289">
        <f t="shared" si="1"/>
        <v>0</v>
      </c>
      <c r="AL13" s="281">
        <f t="shared" si="0"/>
        <v>0</v>
      </c>
    </row>
    <row r="14" spans="1:38" ht="63">
      <c r="A14" s="376" t="s">
        <v>333</v>
      </c>
      <c r="B14" s="290" t="s">
        <v>334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2">
        <f t="shared" si="0"/>
        <v>0</v>
      </c>
    </row>
    <row r="15" spans="1:38" ht="15.75">
      <c r="A15" s="376"/>
      <c r="B15" s="282"/>
      <c r="C15" s="323"/>
      <c r="D15" s="29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324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1">
        <f t="shared" si="0"/>
        <v>0</v>
      </c>
    </row>
    <row r="16" spans="1:38" ht="15.75">
      <c r="A16" s="376"/>
      <c r="B16" s="282"/>
      <c r="C16" s="283"/>
      <c r="D16" s="29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1">
        <f t="shared" si="0"/>
        <v>0</v>
      </c>
    </row>
    <row r="17" spans="1:38" ht="15.75">
      <c r="A17" s="376"/>
      <c r="B17" s="282"/>
      <c r="C17" s="283"/>
      <c r="D17" s="29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283"/>
      <c r="AJ17" s="283"/>
      <c r="AK17" s="283"/>
      <c r="AL17" s="281">
        <f t="shared" si="0"/>
        <v>0</v>
      </c>
    </row>
    <row r="18" spans="1:38" ht="15.75">
      <c r="A18" s="376"/>
      <c r="B18" s="282"/>
      <c r="C18" s="283"/>
      <c r="D18" s="29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283"/>
      <c r="AJ18" s="283"/>
      <c r="AK18" s="283"/>
      <c r="AL18" s="281">
        <f t="shared" si="0"/>
        <v>0</v>
      </c>
    </row>
    <row r="19" spans="1:38" ht="15.75">
      <c r="A19" s="376"/>
      <c r="B19" s="282"/>
      <c r="C19" s="283"/>
      <c r="D19" s="29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283"/>
      <c r="AJ19" s="283"/>
      <c r="AK19" s="283"/>
      <c r="AL19" s="281">
        <f t="shared" si="0"/>
        <v>0</v>
      </c>
    </row>
    <row r="20" spans="1:38" ht="15.75">
      <c r="A20" s="376"/>
      <c r="B20" s="282"/>
      <c r="C20" s="283"/>
      <c r="D20" s="29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331"/>
      <c r="U20" s="331"/>
      <c r="V20" s="331"/>
      <c r="W20" s="331"/>
      <c r="X20" s="331"/>
      <c r="Y20" s="331"/>
      <c r="Z20" s="331"/>
      <c r="AA20" s="331"/>
      <c r="AB20" s="332"/>
      <c r="AC20" s="331"/>
      <c r="AD20" s="331"/>
      <c r="AE20" s="331"/>
      <c r="AF20" s="331"/>
      <c r="AG20" s="331"/>
      <c r="AH20" s="331"/>
      <c r="AI20" s="283"/>
      <c r="AJ20" s="283"/>
      <c r="AK20" s="283"/>
      <c r="AL20" s="281">
        <f t="shared" si="0"/>
        <v>0</v>
      </c>
    </row>
    <row r="21" spans="1:38" ht="15.75">
      <c r="A21" s="376"/>
      <c r="B21" s="282"/>
      <c r="C21" s="283"/>
      <c r="D21" s="29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283"/>
      <c r="AJ21" s="283"/>
      <c r="AK21" s="283"/>
      <c r="AL21" s="281">
        <f t="shared" si="0"/>
        <v>0</v>
      </c>
    </row>
    <row r="22" spans="1:38" ht="15.75">
      <c r="A22" s="376"/>
      <c r="B22" s="282"/>
      <c r="C22" s="283"/>
      <c r="D22" s="29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1">
        <f t="shared" si="0"/>
        <v>0</v>
      </c>
    </row>
    <row r="23" spans="1:38" ht="15.75">
      <c r="A23" s="376"/>
      <c r="B23" s="282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1">
        <f t="shared" si="0"/>
        <v>0</v>
      </c>
    </row>
    <row r="24" spans="1:38" ht="15.75">
      <c r="A24" s="376"/>
      <c r="B24" s="282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1">
        <f t="shared" si="0"/>
        <v>0</v>
      </c>
    </row>
    <row r="25" spans="1:38" ht="15.75">
      <c r="A25" s="376"/>
      <c r="B25" s="282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1">
        <f t="shared" si="0"/>
        <v>0</v>
      </c>
    </row>
    <row r="26" spans="1:38" ht="15.75">
      <c r="A26" s="376"/>
      <c r="B26" s="282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1">
        <f t="shared" si="0"/>
        <v>0</v>
      </c>
    </row>
    <row r="27" spans="1:38" ht="15.75">
      <c r="A27" s="376"/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322">
        <f t="shared" si="0"/>
        <v>0</v>
      </c>
    </row>
    <row r="28" spans="1:38" ht="15.75">
      <c r="A28" s="376"/>
      <c r="B28" s="282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318">
        <f t="shared" si="0"/>
        <v>0</v>
      </c>
    </row>
    <row r="29" spans="1:38" ht="15.75">
      <c r="A29" s="3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318">
        <f t="shared" si="0"/>
        <v>0</v>
      </c>
    </row>
    <row r="30" spans="1:38" ht="15.75">
      <c r="A30" s="376"/>
      <c r="B30" s="282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1">
        <f t="shared" si="0"/>
        <v>0</v>
      </c>
    </row>
    <row r="31" spans="1:38" ht="15.75">
      <c r="A31" s="376"/>
      <c r="B31" s="284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1">
        <f t="shared" si="0"/>
        <v>0</v>
      </c>
    </row>
    <row r="32" spans="1:38" ht="63">
      <c r="A32" s="376"/>
      <c r="B32" s="294" t="s">
        <v>335</v>
      </c>
      <c r="C32" s="285">
        <f aca="true" t="shared" si="2" ref="C32:AK32">SUM(C15:C31)</f>
        <v>0</v>
      </c>
      <c r="D32" s="285">
        <f t="shared" si="2"/>
        <v>0</v>
      </c>
      <c r="E32" s="285">
        <f t="shared" si="2"/>
        <v>0</v>
      </c>
      <c r="F32" s="285">
        <f t="shared" si="2"/>
        <v>0</v>
      </c>
      <c r="G32" s="285">
        <f t="shared" si="2"/>
        <v>0</v>
      </c>
      <c r="H32" s="285">
        <f t="shared" si="2"/>
        <v>0</v>
      </c>
      <c r="I32" s="285">
        <f t="shared" si="2"/>
        <v>0</v>
      </c>
      <c r="J32" s="285">
        <f t="shared" si="2"/>
        <v>0</v>
      </c>
      <c r="K32" s="285">
        <f t="shared" si="2"/>
        <v>0</v>
      </c>
      <c r="L32" s="285">
        <f t="shared" si="2"/>
        <v>0</v>
      </c>
      <c r="M32" s="285">
        <f t="shared" si="2"/>
        <v>0</v>
      </c>
      <c r="N32" s="285">
        <f t="shared" si="2"/>
        <v>0</v>
      </c>
      <c r="O32" s="285">
        <f t="shared" si="2"/>
        <v>0</v>
      </c>
      <c r="P32" s="285">
        <f t="shared" si="2"/>
        <v>0</v>
      </c>
      <c r="Q32" s="285">
        <f t="shared" si="2"/>
        <v>0</v>
      </c>
      <c r="R32" s="285">
        <f t="shared" si="2"/>
        <v>0</v>
      </c>
      <c r="S32" s="285">
        <f t="shared" si="2"/>
        <v>0</v>
      </c>
      <c r="T32" s="285">
        <f t="shared" si="2"/>
        <v>0</v>
      </c>
      <c r="U32" s="285">
        <f t="shared" si="2"/>
        <v>0</v>
      </c>
      <c r="V32" s="285">
        <f t="shared" si="2"/>
        <v>0</v>
      </c>
      <c r="W32" s="285">
        <f t="shared" si="2"/>
        <v>0</v>
      </c>
      <c r="X32" s="285">
        <f t="shared" si="2"/>
        <v>0</v>
      </c>
      <c r="Y32" s="285">
        <f t="shared" si="2"/>
        <v>0</v>
      </c>
      <c r="Z32" s="285">
        <f t="shared" si="2"/>
        <v>0</v>
      </c>
      <c r="AA32" s="285">
        <f t="shared" si="2"/>
        <v>0</v>
      </c>
      <c r="AB32" s="285">
        <f t="shared" si="2"/>
        <v>0</v>
      </c>
      <c r="AC32" s="285">
        <f t="shared" si="2"/>
        <v>0</v>
      </c>
      <c r="AD32" s="285">
        <f t="shared" si="2"/>
        <v>0</v>
      </c>
      <c r="AE32" s="285">
        <f t="shared" si="2"/>
        <v>0</v>
      </c>
      <c r="AF32" s="285">
        <f t="shared" si="2"/>
        <v>0</v>
      </c>
      <c r="AG32" s="285">
        <f t="shared" si="2"/>
        <v>0</v>
      </c>
      <c r="AH32" s="285">
        <f t="shared" si="2"/>
        <v>0</v>
      </c>
      <c r="AI32" s="285">
        <f t="shared" si="2"/>
        <v>0</v>
      </c>
      <c r="AJ32" s="285">
        <f t="shared" si="2"/>
        <v>0</v>
      </c>
      <c r="AK32" s="285">
        <f t="shared" si="2"/>
        <v>0</v>
      </c>
      <c r="AL32" s="281">
        <f t="shared" si="0"/>
        <v>0</v>
      </c>
    </row>
    <row r="33" spans="1:38" ht="63">
      <c r="A33" s="376"/>
      <c r="B33" s="294" t="s">
        <v>336</v>
      </c>
      <c r="C33" s="319">
        <f aca="true" t="shared" si="3" ref="C33:AK33">C32+C14</f>
        <v>0</v>
      </c>
      <c r="D33" s="319">
        <f t="shared" si="3"/>
        <v>0</v>
      </c>
      <c r="E33" s="319">
        <f t="shared" si="3"/>
        <v>0</v>
      </c>
      <c r="F33" s="319">
        <f t="shared" si="3"/>
        <v>0</v>
      </c>
      <c r="G33" s="319">
        <f t="shared" si="3"/>
        <v>0</v>
      </c>
      <c r="H33" s="319">
        <f t="shared" si="3"/>
        <v>0</v>
      </c>
      <c r="I33" s="319">
        <f t="shared" si="3"/>
        <v>0</v>
      </c>
      <c r="J33" s="319">
        <f t="shared" si="3"/>
        <v>0</v>
      </c>
      <c r="K33" s="319">
        <f t="shared" si="3"/>
        <v>0</v>
      </c>
      <c r="L33" s="319">
        <f t="shared" si="3"/>
        <v>0</v>
      </c>
      <c r="M33" s="319">
        <f t="shared" si="3"/>
        <v>0</v>
      </c>
      <c r="N33" s="319">
        <f t="shared" si="3"/>
        <v>0</v>
      </c>
      <c r="O33" s="319">
        <f t="shared" si="3"/>
        <v>0</v>
      </c>
      <c r="P33" s="319">
        <f t="shared" si="3"/>
        <v>0</v>
      </c>
      <c r="Q33" s="319">
        <f t="shared" si="3"/>
        <v>0</v>
      </c>
      <c r="R33" s="319">
        <f t="shared" si="3"/>
        <v>0</v>
      </c>
      <c r="S33" s="319">
        <f t="shared" si="3"/>
        <v>0</v>
      </c>
      <c r="T33" s="319">
        <f t="shared" si="3"/>
        <v>0</v>
      </c>
      <c r="U33" s="319">
        <f t="shared" si="3"/>
        <v>0</v>
      </c>
      <c r="V33" s="319">
        <f t="shared" si="3"/>
        <v>0</v>
      </c>
      <c r="W33" s="319">
        <f t="shared" si="3"/>
        <v>0</v>
      </c>
      <c r="X33" s="319">
        <f t="shared" si="3"/>
        <v>0</v>
      </c>
      <c r="Y33" s="319">
        <f t="shared" si="3"/>
        <v>0</v>
      </c>
      <c r="Z33" s="319">
        <f t="shared" si="3"/>
        <v>0</v>
      </c>
      <c r="AA33" s="319">
        <f t="shared" si="3"/>
        <v>0</v>
      </c>
      <c r="AB33" s="319">
        <f t="shared" si="3"/>
        <v>0</v>
      </c>
      <c r="AC33" s="319">
        <f t="shared" si="3"/>
        <v>0</v>
      </c>
      <c r="AD33" s="319">
        <f t="shared" si="3"/>
        <v>0</v>
      </c>
      <c r="AE33" s="319">
        <f t="shared" si="3"/>
        <v>0</v>
      </c>
      <c r="AF33" s="319">
        <f t="shared" si="3"/>
        <v>0</v>
      </c>
      <c r="AG33" s="319">
        <f t="shared" si="3"/>
        <v>0</v>
      </c>
      <c r="AH33" s="319">
        <f t="shared" si="3"/>
        <v>0</v>
      </c>
      <c r="AI33" s="319">
        <f t="shared" si="3"/>
        <v>0</v>
      </c>
      <c r="AJ33" s="319">
        <f t="shared" si="3"/>
        <v>0</v>
      </c>
      <c r="AK33" s="319">
        <f t="shared" si="3"/>
        <v>0</v>
      </c>
      <c r="AL33" s="320">
        <f t="shared" si="0"/>
        <v>0</v>
      </c>
    </row>
    <row r="34" spans="1:38" ht="47.25">
      <c r="A34" s="376"/>
      <c r="B34" s="294" t="s">
        <v>337</v>
      </c>
      <c r="C34" s="285">
        <f aca="true" t="shared" si="4" ref="C34:AK34">C13-C33</f>
        <v>0</v>
      </c>
      <c r="D34" s="285">
        <f t="shared" si="4"/>
        <v>0</v>
      </c>
      <c r="E34" s="285">
        <f t="shared" si="4"/>
        <v>0</v>
      </c>
      <c r="F34" s="285">
        <f t="shared" si="4"/>
        <v>0</v>
      </c>
      <c r="G34" s="285">
        <f t="shared" si="4"/>
        <v>0</v>
      </c>
      <c r="H34" s="285">
        <f t="shared" si="4"/>
        <v>0</v>
      </c>
      <c r="I34" s="285">
        <f t="shared" si="4"/>
        <v>0</v>
      </c>
      <c r="J34" s="285">
        <f t="shared" si="4"/>
        <v>0</v>
      </c>
      <c r="K34" s="285">
        <f t="shared" si="4"/>
        <v>0</v>
      </c>
      <c r="L34" s="285">
        <f t="shared" si="4"/>
        <v>0</v>
      </c>
      <c r="M34" s="285">
        <f t="shared" si="4"/>
        <v>0</v>
      </c>
      <c r="N34" s="285">
        <f t="shared" si="4"/>
        <v>0</v>
      </c>
      <c r="O34" s="285">
        <f t="shared" si="4"/>
        <v>0</v>
      </c>
      <c r="P34" s="285">
        <f t="shared" si="4"/>
        <v>0</v>
      </c>
      <c r="Q34" s="285">
        <f t="shared" si="4"/>
        <v>0</v>
      </c>
      <c r="R34" s="285">
        <f t="shared" si="4"/>
        <v>0</v>
      </c>
      <c r="S34" s="285">
        <f t="shared" si="4"/>
        <v>0</v>
      </c>
      <c r="T34" s="285">
        <f t="shared" si="4"/>
        <v>0</v>
      </c>
      <c r="U34" s="285">
        <f t="shared" si="4"/>
        <v>0</v>
      </c>
      <c r="V34" s="285">
        <f t="shared" si="4"/>
        <v>0</v>
      </c>
      <c r="W34" s="285">
        <f t="shared" si="4"/>
        <v>0</v>
      </c>
      <c r="X34" s="286">
        <f t="shared" si="4"/>
        <v>0</v>
      </c>
      <c r="Y34" s="286">
        <f t="shared" si="4"/>
        <v>0</v>
      </c>
      <c r="Z34" s="286">
        <f t="shared" si="4"/>
        <v>0</v>
      </c>
      <c r="AA34" s="287">
        <f t="shared" si="4"/>
        <v>0</v>
      </c>
      <c r="AB34" s="287">
        <f t="shared" si="4"/>
        <v>0</v>
      </c>
      <c r="AC34" s="287">
        <f t="shared" si="4"/>
        <v>0</v>
      </c>
      <c r="AD34" s="287">
        <f t="shared" si="4"/>
        <v>0</v>
      </c>
      <c r="AE34" s="287">
        <f t="shared" si="4"/>
        <v>0</v>
      </c>
      <c r="AF34" s="287">
        <f t="shared" si="4"/>
        <v>0</v>
      </c>
      <c r="AG34" s="287">
        <f t="shared" si="4"/>
        <v>0</v>
      </c>
      <c r="AH34" s="287">
        <f t="shared" si="4"/>
        <v>0</v>
      </c>
      <c r="AI34" s="288">
        <f t="shared" si="4"/>
        <v>0</v>
      </c>
      <c r="AJ34" s="288">
        <f t="shared" si="4"/>
        <v>0</v>
      </c>
      <c r="AK34" s="289">
        <f t="shared" si="4"/>
        <v>0</v>
      </c>
      <c r="AL34" s="281">
        <f t="shared" si="0"/>
        <v>0</v>
      </c>
    </row>
    <row r="35" spans="1:38" ht="63">
      <c r="A35" s="373" t="s">
        <v>338</v>
      </c>
      <c r="B35" s="295" t="s">
        <v>339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7">
        <f t="shared" si="0"/>
        <v>0</v>
      </c>
    </row>
    <row r="36" spans="1:38" ht="15.75">
      <c r="A36" s="374"/>
      <c r="B36" s="282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317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1">
        <f t="shared" si="0"/>
        <v>0</v>
      </c>
    </row>
    <row r="37" spans="1:38" ht="15.75">
      <c r="A37" s="374"/>
      <c r="B37" s="282"/>
      <c r="C37" s="317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317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1">
        <f t="shared" si="0"/>
        <v>0</v>
      </c>
    </row>
    <row r="38" spans="1:38" ht="15.75">
      <c r="A38" s="374"/>
      <c r="B38" s="282"/>
      <c r="C38" s="325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317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1">
        <f t="shared" si="0"/>
        <v>0</v>
      </c>
    </row>
    <row r="39" spans="1:38" ht="15.75">
      <c r="A39" s="374"/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317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1">
        <f t="shared" si="0"/>
        <v>0</v>
      </c>
    </row>
    <row r="40" spans="1:38" ht="15.75">
      <c r="A40" s="374"/>
      <c r="B40" s="282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317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1">
        <f t="shared" si="0"/>
        <v>0</v>
      </c>
    </row>
    <row r="41" spans="1:38" ht="15.75">
      <c r="A41" s="374"/>
      <c r="B41" s="282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317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1">
        <f t="shared" si="0"/>
        <v>0</v>
      </c>
    </row>
    <row r="42" spans="1:38" ht="15.75">
      <c r="A42" s="374"/>
      <c r="B42" s="282"/>
      <c r="C42" s="317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1">
        <f t="shared" si="0"/>
        <v>0</v>
      </c>
    </row>
    <row r="43" spans="1:38" ht="15.75">
      <c r="A43" s="374"/>
      <c r="B43" s="282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1">
        <f t="shared" si="0"/>
        <v>0</v>
      </c>
    </row>
    <row r="44" spans="1:38" ht="15.75">
      <c r="A44" s="374"/>
      <c r="B44" s="282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1">
        <f t="shared" si="0"/>
        <v>0</v>
      </c>
    </row>
    <row r="45" spans="1:38" ht="15.75">
      <c r="A45" s="374"/>
      <c r="B45" s="282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318">
        <f t="shared" si="0"/>
        <v>0</v>
      </c>
    </row>
    <row r="46" spans="1:38" ht="15.75">
      <c r="A46" s="374"/>
      <c r="B46" s="282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322">
        <f t="shared" si="0"/>
        <v>0</v>
      </c>
    </row>
    <row r="47" spans="1:38" ht="15.75">
      <c r="A47" s="374"/>
      <c r="B47" s="282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1">
        <f t="shared" si="0"/>
        <v>0</v>
      </c>
    </row>
    <row r="48" spans="1:38" ht="15.75">
      <c r="A48" s="374"/>
      <c r="B48" s="282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1">
        <f t="shared" si="0"/>
        <v>0</v>
      </c>
    </row>
    <row r="49" spans="1:38" ht="15.75">
      <c r="A49" s="374"/>
      <c r="B49" s="282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1">
        <f t="shared" si="0"/>
        <v>0</v>
      </c>
    </row>
    <row r="50" spans="1:38" ht="15.75">
      <c r="A50" s="374"/>
      <c r="B50" s="282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318">
        <f t="shared" si="0"/>
        <v>0</v>
      </c>
    </row>
    <row r="51" spans="1:38" ht="63">
      <c r="A51" s="374"/>
      <c r="B51" s="266" t="s">
        <v>340</v>
      </c>
      <c r="C51" s="298">
        <f aca="true" t="shared" si="5" ref="C51:AK51">SUM(C36:C50)</f>
        <v>0</v>
      </c>
      <c r="D51" s="298">
        <f t="shared" si="5"/>
        <v>0</v>
      </c>
      <c r="E51" s="298">
        <f t="shared" si="5"/>
        <v>0</v>
      </c>
      <c r="F51" s="298">
        <f t="shared" si="5"/>
        <v>0</v>
      </c>
      <c r="G51" s="298">
        <f t="shared" si="5"/>
        <v>0</v>
      </c>
      <c r="H51" s="298">
        <f t="shared" si="5"/>
        <v>0</v>
      </c>
      <c r="I51" s="298">
        <f t="shared" si="5"/>
        <v>0</v>
      </c>
      <c r="J51" s="298">
        <f t="shared" si="5"/>
        <v>0</v>
      </c>
      <c r="K51" s="298">
        <f t="shared" si="5"/>
        <v>0</v>
      </c>
      <c r="L51" s="298">
        <f t="shared" si="5"/>
        <v>0</v>
      </c>
      <c r="M51" s="298">
        <f t="shared" si="5"/>
        <v>0</v>
      </c>
      <c r="N51" s="298">
        <f t="shared" si="5"/>
        <v>0</v>
      </c>
      <c r="O51" s="298">
        <f t="shared" si="5"/>
        <v>0</v>
      </c>
      <c r="P51" s="298">
        <f t="shared" si="5"/>
        <v>0</v>
      </c>
      <c r="Q51" s="298">
        <f t="shared" si="5"/>
        <v>0</v>
      </c>
      <c r="R51" s="298">
        <f t="shared" si="5"/>
        <v>0</v>
      </c>
      <c r="S51" s="298">
        <f t="shared" si="5"/>
        <v>0</v>
      </c>
      <c r="T51" s="298">
        <f t="shared" si="5"/>
        <v>0</v>
      </c>
      <c r="U51" s="298">
        <f t="shared" si="5"/>
        <v>0</v>
      </c>
      <c r="V51" s="298">
        <f t="shared" si="5"/>
        <v>0</v>
      </c>
      <c r="W51" s="298">
        <f t="shared" si="5"/>
        <v>0</v>
      </c>
      <c r="X51" s="299">
        <f t="shared" si="5"/>
        <v>0</v>
      </c>
      <c r="Y51" s="299">
        <f t="shared" si="5"/>
        <v>0</v>
      </c>
      <c r="Z51" s="299">
        <f t="shared" si="5"/>
        <v>0</v>
      </c>
      <c r="AA51" s="300">
        <f t="shared" si="5"/>
        <v>0</v>
      </c>
      <c r="AB51" s="300">
        <f t="shared" si="5"/>
        <v>0</v>
      </c>
      <c r="AC51" s="300">
        <f t="shared" si="5"/>
        <v>0</v>
      </c>
      <c r="AD51" s="300">
        <f t="shared" si="5"/>
        <v>0</v>
      </c>
      <c r="AE51" s="300">
        <f t="shared" si="5"/>
        <v>0</v>
      </c>
      <c r="AF51" s="300">
        <f t="shared" si="5"/>
        <v>0</v>
      </c>
      <c r="AG51" s="300">
        <f t="shared" si="5"/>
        <v>0</v>
      </c>
      <c r="AH51" s="300">
        <f t="shared" si="5"/>
        <v>0</v>
      </c>
      <c r="AI51" s="301">
        <f t="shared" si="5"/>
        <v>0</v>
      </c>
      <c r="AJ51" s="301">
        <f t="shared" si="5"/>
        <v>0</v>
      </c>
      <c r="AK51" s="302">
        <f t="shared" si="5"/>
        <v>0</v>
      </c>
      <c r="AL51" s="281">
        <f t="shared" si="0"/>
        <v>0</v>
      </c>
    </row>
    <row r="52" spans="1:38" ht="63">
      <c r="A52" s="374"/>
      <c r="B52" s="266" t="s">
        <v>341</v>
      </c>
      <c r="C52" s="321">
        <f aca="true" t="shared" si="6" ref="C52:AK52">C51+C35</f>
        <v>0</v>
      </c>
      <c r="D52" s="321">
        <f t="shared" si="6"/>
        <v>0</v>
      </c>
      <c r="E52" s="321">
        <f t="shared" si="6"/>
        <v>0</v>
      </c>
      <c r="F52" s="321">
        <f t="shared" si="6"/>
        <v>0</v>
      </c>
      <c r="G52" s="321">
        <f t="shared" si="6"/>
        <v>0</v>
      </c>
      <c r="H52" s="321">
        <f t="shared" si="6"/>
        <v>0</v>
      </c>
      <c r="I52" s="321">
        <f t="shared" si="6"/>
        <v>0</v>
      </c>
      <c r="J52" s="321">
        <f t="shared" si="6"/>
        <v>0</v>
      </c>
      <c r="K52" s="321">
        <f t="shared" si="6"/>
        <v>0</v>
      </c>
      <c r="L52" s="321">
        <f t="shared" si="6"/>
        <v>0</v>
      </c>
      <c r="M52" s="321">
        <f t="shared" si="6"/>
        <v>0</v>
      </c>
      <c r="N52" s="321">
        <f t="shared" si="6"/>
        <v>0</v>
      </c>
      <c r="O52" s="321">
        <f>O51+O35</f>
        <v>0</v>
      </c>
      <c r="P52" s="321">
        <f t="shared" si="6"/>
        <v>0</v>
      </c>
      <c r="Q52" s="321">
        <f t="shared" si="6"/>
        <v>0</v>
      </c>
      <c r="R52" s="321">
        <f t="shared" si="6"/>
        <v>0</v>
      </c>
      <c r="S52" s="321">
        <f t="shared" si="6"/>
        <v>0</v>
      </c>
      <c r="T52" s="321">
        <f t="shared" si="6"/>
        <v>0</v>
      </c>
      <c r="U52" s="321">
        <f t="shared" si="6"/>
        <v>0</v>
      </c>
      <c r="V52" s="321">
        <f t="shared" si="6"/>
        <v>0</v>
      </c>
      <c r="W52" s="321">
        <f t="shared" si="6"/>
        <v>0</v>
      </c>
      <c r="X52" s="321">
        <f t="shared" si="6"/>
        <v>0</v>
      </c>
      <c r="Y52" s="321">
        <f t="shared" si="6"/>
        <v>0</v>
      </c>
      <c r="Z52" s="321">
        <f t="shared" si="6"/>
        <v>0</v>
      </c>
      <c r="AA52" s="321">
        <f t="shared" si="6"/>
        <v>0</v>
      </c>
      <c r="AB52" s="321">
        <f t="shared" si="6"/>
        <v>0</v>
      </c>
      <c r="AC52" s="321">
        <f t="shared" si="6"/>
        <v>0</v>
      </c>
      <c r="AD52" s="321">
        <f t="shared" si="6"/>
        <v>0</v>
      </c>
      <c r="AE52" s="321">
        <f t="shared" si="6"/>
        <v>0</v>
      </c>
      <c r="AF52" s="321">
        <f t="shared" si="6"/>
        <v>0</v>
      </c>
      <c r="AG52" s="321">
        <f t="shared" si="6"/>
        <v>0</v>
      </c>
      <c r="AH52" s="321">
        <f t="shared" si="6"/>
        <v>0</v>
      </c>
      <c r="AI52" s="321">
        <f t="shared" si="6"/>
        <v>0</v>
      </c>
      <c r="AJ52" s="321">
        <f t="shared" si="6"/>
        <v>0</v>
      </c>
      <c r="AK52" s="321">
        <f t="shared" si="6"/>
        <v>0</v>
      </c>
      <c r="AL52" s="320">
        <f t="shared" si="0"/>
        <v>0</v>
      </c>
    </row>
    <row r="53" spans="1:38" ht="63">
      <c r="A53" s="375"/>
      <c r="B53" s="303" t="s">
        <v>342</v>
      </c>
      <c r="C53" s="298">
        <f aca="true" t="shared" si="7" ref="C53:AK53">C33-C52</f>
        <v>0</v>
      </c>
      <c r="D53" s="298">
        <f t="shared" si="7"/>
        <v>0</v>
      </c>
      <c r="E53" s="298">
        <f t="shared" si="7"/>
        <v>0</v>
      </c>
      <c r="F53" s="298">
        <f t="shared" si="7"/>
        <v>0</v>
      </c>
      <c r="G53" s="298">
        <f t="shared" si="7"/>
        <v>0</v>
      </c>
      <c r="H53" s="298">
        <f t="shared" si="7"/>
        <v>0</v>
      </c>
      <c r="I53" s="298">
        <f t="shared" si="7"/>
        <v>0</v>
      </c>
      <c r="J53" s="298">
        <f t="shared" si="7"/>
        <v>0</v>
      </c>
      <c r="K53" s="298">
        <f t="shared" si="7"/>
        <v>0</v>
      </c>
      <c r="L53" s="298">
        <f t="shared" si="7"/>
        <v>0</v>
      </c>
      <c r="M53" s="298">
        <f t="shared" si="7"/>
        <v>0</v>
      </c>
      <c r="N53" s="298">
        <f t="shared" si="7"/>
        <v>0</v>
      </c>
      <c r="O53" s="298">
        <f t="shared" si="7"/>
        <v>0</v>
      </c>
      <c r="P53" s="298">
        <f t="shared" si="7"/>
        <v>0</v>
      </c>
      <c r="Q53" s="298">
        <f t="shared" si="7"/>
        <v>0</v>
      </c>
      <c r="R53" s="298">
        <f t="shared" si="7"/>
        <v>0</v>
      </c>
      <c r="S53" s="298">
        <f t="shared" si="7"/>
        <v>0</v>
      </c>
      <c r="T53" s="298">
        <f t="shared" si="7"/>
        <v>0</v>
      </c>
      <c r="U53" s="298">
        <f t="shared" si="7"/>
        <v>0</v>
      </c>
      <c r="V53" s="298">
        <f t="shared" si="7"/>
        <v>0</v>
      </c>
      <c r="W53" s="298">
        <f t="shared" si="7"/>
        <v>0</v>
      </c>
      <c r="X53" s="299">
        <f t="shared" si="7"/>
        <v>0</v>
      </c>
      <c r="Y53" s="299">
        <f t="shared" si="7"/>
        <v>0</v>
      </c>
      <c r="Z53" s="299">
        <f t="shared" si="7"/>
        <v>0</v>
      </c>
      <c r="AA53" s="300">
        <f t="shared" si="7"/>
        <v>0</v>
      </c>
      <c r="AB53" s="300">
        <f t="shared" si="7"/>
        <v>0</v>
      </c>
      <c r="AC53" s="300">
        <f t="shared" si="7"/>
        <v>0</v>
      </c>
      <c r="AD53" s="300">
        <f t="shared" si="7"/>
        <v>0</v>
      </c>
      <c r="AE53" s="300">
        <f t="shared" si="7"/>
        <v>0</v>
      </c>
      <c r="AF53" s="300">
        <f t="shared" si="7"/>
        <v>0</v>
      </c>
      <c r="AG53" s="300">
        <f t="shared" si="7"/>
        <v>0</v>
      </c>
      <c r="AH53" s="300">
        <f t="shared" si="7"/>
        <v>0</v>
      </c>
      <c r="AI53" s="301">
        <f t="shared" si="7"/>
        <v>0</v>
      </c>
      <c r="AJ53" s="301">
        <f t="shared" si="7"/>
        <v>0</v>
      </c>
      <c r="AK53" s="302">
        <f t="shared" si="7"/>
        <v>0</v>
      </c>
      <c r="AL53" s="281">
        <f t="shared" si="0"/>
        <v>0</v>
      </c>
    </row>
  </sheetData>
  <sheetProtection/>
  <mergeCells count="11">
    <mergeCell ref="A7:A13"/>
    <mergeCell ref="A14:A34"/>
    <mergeCell ref="A35:A53"/>
    <mergeCell ref="A2:A6"/>
    <mergeCell ref="AI2:AJ2"/>
    <mergeCell ref="AL2:AL6"/>
    <mergeCell ref="Q6:S6"/>
    <mergeCell ref="Y6:Z6"/>
    <mergeCell ref="C2:W2"/>
    <mergeCell ref="X2:Z2"/>
    <mergeCell ref="AA2:AH2"/>
  </mergeCells>
  <printOptions/>
  <pageMargins left="0.7480314960629921" right="0.7480314960629921" top="0.52" bottom="0.56" header="0.5118110236220472" footer="0.5118110236220472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 Windows</cp:lastModifiedBy>
  <cp:lastPrinted>2016-09-01T11:26:53Z</cp:lastPrinted>
  <dcterms:created xsi:type="dcterms:W3CDTF">1999-06-18T11:49:53Z</dcterms:created>
  <dcterms:modified xsi:type="dcterms:W3CDTF">2018-12-29T11:36:02Z</dcterms:modified>
  <cp:category/>
  <cp:version/>
  <cp:contentType/>
  <cp:contentStatus/>
</cp:coreProperties>
</file>